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e41\Desktop\"/>
    </mc:Choice>
  </mc:AlternateContent>
  <xr:revisionPtr revIDLastSave="0" documentId="13_ncr:1_{0C4B337F-69F9-418E-9AA9-1D9C4B1CE8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sk Assessment Tool" sheetId="7" r:id="rId1"/>
    <sheet name="Dropdown_Ratings" sheetId="6" r:id="rId2"/>
  </sheets>
  <definedNames>
    <definedName name="h.30j0zll" localSheetId="1">Dropdown_Ratings!$D$53</definedName>
    <definedName name="h.30j0zll" localSheetId="0">'Risk Assessment Tool'!#REF!</definedName>
    <definedName name="_xlnm.Print_Area" localSheetId="1">Dropdown_Ratings!$A$3:$I$79</definedName>
    <definedName name="_xlnm.Print_Area" localSheetId="0">'Risk Assessment Tool'!$A$1:$G$67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  <c r="B16" i="7" l="1"/>
  <c r="F13" i="7"/>
  <c r="B13" i="7" s="1"/>
  <c r="F14" i="7"/>
  <c r="B14" i="7" s="1"/>
  <c r="F15" i="7"/>
  <c r="B15" i="7" s="1"/>
  <c r="F17" i="7"/>
  <c r="B17" i="7" s="1"/>
  <c r="F18" i="7"/>
  <c r="B18" i="7" s="1"/>
  <c r="B19" i="7" l="1"/>
  <c r="G60" i="6" l="1"/>
  <c r="G46" i="6" l="1"/>
  <c r="G47" i="6"/>
  <c r="G71" i="6" l="1"/>
  <c r="G72" i="6"/>
  <c r="G70" i="6"/>
  <c r="F37" i="7" s="1"/>
  <c r="G77" i="6"/>
  <c r="G78" i="6"/>
  <c r="G76" i="6"/>
  <c r="F39" i="7" s="1"/>
  <c r="G74" i="6"/>
  <c r="G75" i="6"/>
  <c r="F38" i="7" s="1"/>
  <c r="G73" i="6"/>
  <c r="G68" i="6"/>
  <c r="G69" i="6"/>
  <c r="G67" i="6"/>
  <c r="F36" i="7" s="1"/>
  <c r="G64" i="6"/>
  <c r="G65" i="6"/>
  <c r="G66" i="6"/>
  <c r="G63" i="6"/>
  <c r="G62" i="6"/>
  <c r="G61" i="6"/>
  <c r="G59" i="6"/>
  <c r="F33" i="7" s="1"/>
  <c r="G35" i="6"/>
  <c r="F26" i="7" s="1"/>
  <c r="G36" i="6"/>
  <c r="G37" i="6"/>
  <c r="G34" i="6"/>
  <c r="G39" i="6"/>
  <c r="G40" i="6"/>
  <c r="G38" i="6"/>
  <c r="F27" i="7" s="1"/>
  <c r="G42" i="6"/>
  <c r="G43" i="6"/>
  <c r="G44" i="6"/>
  <c r="G41" i="6"/>
  <c r="G45" i="6"/>
  <c r="F29" i="7" s="1"/>
  <c r="G57" i="6"/>
  <c r="G56" i="6"/>
  <c r="F31" i="7" s="1"/>
  <c r="G49" i="6"/>
  <c r="G50" i="6"/>
  <c r="G51" i="6"/>
  <c r="G52" i="6"/>
  <c r="G53" i="6"/>
  <c r="G54" i="6"/>
  <c r="G55" i="6"/>
  <c r="G48" i="6"/>
  <c r="F30" i="7" s="1"/>
  <c r="G31" i="6"/>
  <c r="G32" i="6"/>
  <c r="F24" i="7" s="1"/>
  <c r="G30" i="6"/>
  <c r="G26" i="6"/>
  <c r="F22" i="7" s="1"/>
  <c r="G25" i="6"/>
  <c r="G24" i="6"/>
  <c r="F21" i="7" s="1"/>
  <c r="G23" i="6"/>
  <c r="G22" i="6"/>
  <c r="F20" i="7" s="1"/>
  <c r="G21" i="6"/>
  <c r="G28" i="6"/>
  <c r="G29" i="6"/>
  <c r="G27" i="6"/>
  <c r="F23" i="7" l="1"/>
  <c r="F35" i="7"/>
  <c r="F34" i="7"/>
  <c r="F28" i="7"/>
  <c r="F40" i="7" l="1"/>
  <c r="F41" i="7" s="1"/>
</calcChain>
</file>

<file path=xl/sharedStrings.xml><?xml version="1.0" encoding="utf-8"?>
<sst xmlns="http://schemas.openxmlformats.org/spreadsheetml/2006/main" count="241" uniqueCount="124">
  <si>
    <t>Rutgers, The State University of New Jersey</t>
  </si>
  <si>
    <t>Subrecipient Risk Assessment Matrix</t>
  </si>
  <si>
    <t xml:space="preserve">Rutgers Award PI Name:  </t>
  </si>
  <si>
    <t xml:space="preserve">Subaward #:  </t>
  </si>
  <si>
    <t xml:space="preserve">Prime Sponsor:  </t>
  </si>
  <si>
    <t xml:space="preserve">Project ID:  </t>
  </si>
  <si>
    <t xml:space="preserve">Subrecipient Name:  </t>
  </si>
  <si>
    <t>Subaward Amount:  $</t>
  </si>
  <si>
    <t xml:space="preserve">Subrecipient PI:  </t>
  </si>
  <si>
    <t>Risk Level Assigned: LOW</t>
  </si>
  <si>
    <t>#</t>
  </si>
  <si>
    <t>Criteria</t>
  </si>
  <si>
    <t>Dropdown Selection</t>
  </si>
  <si>
    <t>Weighted Score</t>
  </si>
  <si>
    <t>Threshold Questions (Not Scored; If Weighted Score = "High Risk" for any of the below, consider alternatives to issuing a subagreement.)</t>
  </si>
  <si>
    <t>Is the Subrecipient presently debarred or suspended?</t>
  </si>
  <si>
    <t>b. No</t>
  </si>
  <si>
    <t>Is the Subrecipient's PI presently debarred or suspended?</t>
  </si>
  <si>
    <t>Does the Subrecipient indicate or show in SAM with “delinquent federal debt”?</t>
  </si>
  <si>
    <t>If the sponsor requires a conflict of interest policy, does the Subrecipient have a compliant policy in place?</t>
  </si>
  <si>
    <t>a. Yes</t>
  </si>
  <si>
    <t>Does the Subrecipient have an acceptable accounting system?</t>
  </si>
  <si>
    <t>Does the Subrecipient have an acceptable procurement system?</t>
  </si>
  <si>
    <t>Other Considerations</t>
  </si>
  <si>
    <t>Does the project include work covered by ITAR or EAR?</t>
  </si>
  <si>
    <t>Is there a potential or identified conflict of interest?</t>
  </si>
  <si>
    <t>Is cost-share required or included?</t>
  </si>
  <si>
    <t>Does Rutgers have prior experience with this Subrecipient?</t>
  </si>
  <si>
    <t>c. No - None</t>
  </si>
  <si>
    <t>Have other risks been identified (provide detail in notes section below)?</t>
  </si>
  <si>
    <t>Institutional Questions</t>
  </si>
  <si>
    <t>Is the Subrecipient foreign or domestic?</t>
  </si>
  <si>
    <t>a. Domestic - based in the U.S.</t>
  </si>
  <si>
    <t>What is the Subrecipient Organization type?</t>
  </si>
  <si>
    <t>a. University Non-profit</t>
  </si>
  <si>
    <t>What is the Subrecipient's level of maturity?</t>
  </si>
  <si>
    <t>a. Mature: 10+ years subrecipient experience</t>
  </si>
  <si>
    <t>What is the Subrecipient's Indirect Cost Rate?</t>
  </si>
  <si>
    <t>a. Negotiated: standard rate</t>
  </si>
  <si>
    <t>Has the Subrecipient filed an audit for the most recent fiscal year under A-133/UG (or similar, such as a recurring annual audit) with satisfactory results?</t>
  </si>
  <si>
    <t>a. Filed an 2 CFR 200 audit with no findings</t>
  </si>
  <si>
    <t>Did the Subrecipient qualify as a low-risk auditee for Federal Awards for the latest fiscal year audit?</t>
  </si>
  <si>
    <t>a. Yes (or N/A)</t>
  </si>
  <si>
    <t>Project Specific Questions</t>
  </si>
  <si>
    <t>How complex are the Prime Award's compliance/reporting guidelines?</t>
  </si>
  <si>
    <t>a. Standard/Basic</t>
  </si>
  <si>
    <t>What is the Prime Award type?</t>
  </si>
  <si>
    <t>a. Grant / Cooperative Agreement</t>
  </si>
  <si>
    <t>What is the total Amount of Outgoing Funds to the Subrecipient?</t>
  </si>
  <si>
    <t xml:space="preserve">a. Outgoing Funds ≤ $99,999 </t>
  </si>
  <si>
    <t>What is the total % of the Prime Award being subcontracted to this entity?</t>
  </si>
  <si>
    <t>a. Constitutes ≤ 24% of Prime Award</t>
  </si>
  <si>
    <t>Does Subrecipient work require IRB/IACUC approval (for work including Human Subjects, Animal Subjects or Embryonic stem cells)?</t>
  </si>
  <si>
    <t>a. No, IRB/IACUC approval is not required</t>
  </si>
  <si>
    <t>What is the Subrecipient's Scope of Work/Deliverables?</t>
  </si>
  <si>
    <t>c. Strongly Dependent: Tangible products affect funding contingency</t>
  </si>
  <si>
    <t>Where is research being conducted (Place of Performance)?</t>
  </si>
  <si>
    <t>a. Work performed only at Subrecipient facilities</t>
  </si>
  <si>
    <t>Total Score</t>
  </si>
  <si>
    <t>Risk Rating</t>
  </si>
  <si>
    <t>NOTES</t>
  </si>
  <si>
    <t>General Instructions</t>
  </si>
  <si>
    <t>Risk analysis assessment procedure must be applied each time a new subaward is issued or a modification is made to an existing award.</t>
  </si>
  <si>
    <t>Existing subawards will need to be assessed and/or monitored as new modifications are requested or required.</t>
  </si>
  <si>
    <t>The weighted score will determine actions required.</t>
  </si>
  <si>
    <t>Financial thresholds are cumulative.  Therefore, modifications may trigger the need to re-assess risk.</t>
  </si>
  <si>
    <t>RSP / RCS is responsible for gathering initial information on whether or not that subrecipient requires additional monitoring.</t>
  </si>
  <si>
    <t xml:space="preserve">RFS is responsible for requesting and reviewing annual 2 CFR 200 audit reports.  </t>
  </si>
  <si>
    <t>RFS will make determinations on how to address any issues after this review and notify RSP / RCS.</t>
  </si>
  <si>
    <t xml:space="preserve">Any circumstance not covered in this version of the risk assessment can be marked in the notes section of this form.  The circumstances may </t>
  </si>
  <si>
    <t>increase the assessed risk of the subaward.</t>
  </si>
  <si>
    <t>Reviewer Signature:</t>
  </si>
  <si>
    <t>Date:</t>
  </si>
  <si>
    <t>Revised June 2021</t>
  </si>
  <si>
    <t>Dropdown Selections</t>
  </si>
  <si>
    <t>Weight
(1-3)</t>
  </si>
  <si>
    <t>0 - None
1 - Low
2 - Med
3 - High</t>
  </si>
  <si>
    <t>Reference/Source</t>
  </si>
  <si>
    <t>Threshold Questions</t>
  </si>
  <si>
    <t>N/A</t>
  </si>
  <si>
    <t>High Risk</t>
  </si>
  <si>
    <t>FDP Expanded Clearinghouse / Federal Audit Clearinghouse / Subrecipient Commitment Form</t>
  </si>
  <si>
    <t>Low Risk</t>
  </si>
  <si>
    <t>NOA</t>
  </si>
  <si>
    <t>RAPSS / RFS</t>
  </si>
  <si>
    <t>a. Yes - Substantial</t>
  </si>
  <si>
    <t>RAPSS</t>
  </si>
  <si>
    <t>b. Yes - Limited</t>
  </si>
  <si>
    <t>Subrecipient Commitment Form / Internet</t>
  </si>
  <si>
    <t>b. Foreign - with stable government and financial systems</t>
  </si>
  <si>
    <t>c. Foreign - with unstable government and/or financial systems</t>
  </si>
  <si>
    <t>d. Foreign - in a restricted location</t>
  </si>
  <si>
    <t>b. Other Non-profit</t>
  </si>
  <si>
    <t>c. Industry/For-profit</t>
  </si>
  <si>
    <t>b. Intermediate: 5-9 years subrecipient experience</t>
  </si>
  <si>
    <t>c. Beginner: 1-4 years subrecipient experience</t>
  </si>
  <si>
    <t>d. Start-Up: &lt;1 year subrecipient experience</t>
  </si>
  <si>
    <t>RAPSS / Subrecipient Commitement Form / Internet</t>
  </si>
  <si>
    <t>b. Negotiated: non-standard rate</t>
  </si>
  <si>
    <t>c. Not Negotiated: de minimus 10% rate</t>
  </si>
  <si>
    <t>Has the Subrecipient filed an audit for the most recent fiscal year under 2 CFR 200 with satisfactory results?</t>
  </si>
  <si>
    <t>FDP Expanded Clearinghouse / Federal Audit Clearinghouse / Subrecipient Commitment Form / RFS Audit</t>
  </si>
  <si>
    <t>b. Filed an 2 CFR 200 audit with findings but no deficiencies or material weaknesses</t>
  </si>
  <si>
    <t>c. Filed an 2 CFR 200 audit with qualified or adverse opinions</t>
  </si>
  <si>
    <t>d. Did not file an 2 CFR 200 audit, but completed alternative recurring annual audit with no findings</t>
  </si>
  <si>
    <t>e. Did not file an 2 CFR 200 audit, but completed mini-audit (or similar audit) without findings</t>
  </si>
  <si>
    <t>f. Did not file an 2 CFR 200 audit, but completed mini-audit (or similar audit) with findings</t>
  </si>
  <si>
    <t>g.  Did not file an 2 CFR 200 audit, but completed an audit or major review by a federal agency successfully</t>
  </si>
  <si>
    <t>h. Did not file an audit (No 2 CFR 200 or alternative)</t>
  </si>
  <si>
    <t>b. Non-Standard/Complex</t>
  </si>
  <si>
    <t>b. Contract/MOU/Subcontract</t>
  </si>
  <si>
    <t>b. Outgoing Funds $100,000 - $499,999</t>
  </si>
  <si>
    <t>c. Outgoing Funds $500,000 – $749,999</t>
  </si>
  <si>
    <t>d. Outgoing Funds ≥ $750,000</t>
  </si>
  <si>
    <t>What is the total Percentage of the Prime Award being subcontracted to this entity?</t>
  </si>
  <si>
    <t>b. Constitutes 25-49% of Prime Award</t>
  </si>
  <si>
    <t>c. Constitutes ≥ 50% of Prime Award</t>
  </si>
  <si>
    <t>LOI / Subrecipient Commitment Form</t>
  </si>
  <si>
    <t>b. Yes, Human and/or Animal Subjects are included</t>
  </si>
  <si>
    <t>c. Yes, Embryonic Stem Cell research is included</t>
  </si>
  <si>
    <t>a. Limited: Progress reports only, no tangible products</t>
  </si>
  <si>
    <t>b. Dependent: Tangible products affect Rutgers PI progress</t>
  </si>
  <si>
    <t>b. Work performed both at Subrecipient and Rutgers facilities</t>
  </si>
  <si>
    <t>c. Work performed only at Rutgers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</si>
</sst>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sz val="10.5"/>
      <color theme="0"/>
      <name val="Arial Narrow"/>
      <family val="2"/>
    </font>
    <font>
      <sz val="10.5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6"/>
      <color theme="5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5" borderId="0" xfId="0" applyFont="1" applyFill="1"/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wrapText="1"/>
    </xf>
    <xf numFmtId="0" fontId="4" fillId="5" borderId="0" xfId="0" applyFont="1" applyFill="1"/>
    <xf numFmtId="0" fontId="5" fillId="5" borderId="0" xfId="0" applyFont="1" applyFill="1"/>
    <xf numFmtId="0" fontId="5" fillId="5" borderId="0" xfId="0" applyFont="1" applyFill="1" applyAlignment="1">
      <alignment wrapText="1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left"/>
    </xf>
    <xf numFmtId="0" fontId="6" fillId="5" borderId="0" xfId="0" applyFont="1" applyFill="1"/>
    <xf numFmtId="0" fontId="7" fillId="5" borderId="0" xfId="0" applyFont="1" applyFill="1"/>
    <xf numFmtId="0" fontId="7" fillId="5" borderId="0" xfId="0" applyFont="1" applyFill="1" applyAlignment="1">
      <alignment horizontal="center"/>
    </xf>
    <xf numFmtId="0" fontId="8" fillId="5" borderId="0" xfId="0" applyFont="1" applyFill="1"/>
    <xf numFmtId="0" fontId="7" fillId="5" borderId="4" xfId="0" applyFont="1" applyFill="1" applyBorder="1"/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wrapText="1"/>
    </xf>
    <xf numFmtId="0" fontId="10" fillId="0" borderId="3" xfId="0" applyFont="1" applyBorder="1" applyAlignment="1">
      <alignment wrapText="1"/>
    </xf>
    <xf numFmtId="0" fontId="8" fillId="5" borderId="0" xfId="0" applyFont="1" applyFill="1" applyAlignment="1">
      <alignment wrapText="1"/>
    </xf>
    <xf numFmtId="0" fontId="9" fillId="5" borderId="0" xfId="0" applyFont="1" applyFill="1"/>
    <xf numFmtId="1" fontId="8" fillId="0" borderId="1" xfId="0" applyNumberFormat="1" applyFont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8" fillId="5" borderId="8" xfId="0" applyFont="1" applyFill="1" applyBorder="1"/>
    <xf numFmtId="0" fontId="8" fillId="5" borderId="9" xfId="0" applyFont="1" applyFill="1" applyBorder="1" applyAlignment="1">
      <alignment horizontal="center"/>
    </xf>
    <xf numFmtId="0" fontId="8" fillId="5" borderId="13" xfId="0" applyFont="1" applyFill="1" applyBorder="1"/>
    <xf numFmtId="0" fontId="8" fillId="5" borderId="1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1" xfId="0" applyFont="1" applyFill="1" applyBorder="1"/>
    <xf numFmtId="0" fontId="8" fillId="5" borderId="12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0" xfId="0" applyFont="1" applyFill="1" applyAlignment="1">
      <alignment horizontal="left"/>
    </xf>
    <xf numFmtId="0" fontId="7" fillId="5" borderId="7" xfId="0" applyFont="1" applyFill="1" applyBorder="1"/>
    <xf numFmtId="0" fontId="12" fillId="5" borderId="0" xfId="0" applyFont="1" applyFill="1" applyAlignment="1">
      <alignment wrapText="1"/>
    </xf>
    <xf numFmtId="0" fontId="12" fillId="5" borderId="0" xfId="0" applyFont="1" applyFill="1" applyAlignment="1">
      <alignment horizontal="center" wrapText="1"/>
    </xf>
    <xf numFmtId="0" fontId="12" fillId="5" borderId="11" xfId="0" applyFont="1" applyFill="1" applyBorder="1" applyAlignment="1">
      <alignment wrapText="1"/>
    </xf>
    <xf numFmtId="0" fontId="1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9" fillId="3" borderId="4" xfId="0" applyFont="1" applyFill="1" applyBorder="1"/>
    <xf numFmtId="0" fontId="9" fillId="3" borderId="5" xfId="0" applyFont="1" applyFill="1" applyBorder="1"/>
    <xf numFmtId="0" fontId="9" fillId="3" borderId="6" xfId="0" applyFont="1" applyFill="1" applyBorder="1"/>
    <xf numFmtId="0" fontId="8" fillId="4" borderId="3" xfId="0" applyFont="1" applyFill="1" applyBorder="1" applyAlignment="1">
      <alignment horizontal="left" readingOrder="1"/>
    </xf>
    <xf numFmtId="0" fontId="13" fillId="5" borderId="0" xfId="0" applyFont="1" applyFill="1" applyAlignment="1">
      <alignment horizontal="right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11" fillId="5" borderId="0" xfId="0" applyFont="1" applyFill="1" applyAlignment="1">
      <alignment horizontal="center"/>
    </xf>
    <xf numFmtId="1" fontId="8" fillId="4" borderId="3" xfId="0" applyNumberFormat="1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15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1" fontId="8" fillId="5" borderId="3" xfId="0" applyNumberFormat="1" applyFont="1" applyFill="1" applyBorder="1" applyAlignment="1">
      <alignment horizontal="center" vertical="center"/>
    </xf>
    <xf numFmtId="1" fontId="8" fillId="5" borderId="15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0" fillId="4" borderId="3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5" xfId="0" applyFont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3" xfId="0" applyFont="1" applyFill="1" applyBorder="1" applyAlignment="1">
      <alignment wrapText="1"/>
    </xf>
    <xf numFmtId="0" fontId="8" fillId="4" borderId="2" xfId="0" applyFont="1" applyFill="1" applyBorder="1" applyAlignment="1">
      <alignment wrapText="1"/>
    </xf>
    <xf numFmtId="0" fontId="8" fillId="4" borderId="15" xfId="0" applyFont="1" applyFill="1" applyBorder="1" applyAlignment="1">
      <alignment wrapText="1"/>
    </xf>
    <xf numFmtId="0" fontId="10" fillId="4" borderId="3" xfId="0" applyFont="1" applyFill="1" applyBorder="1" applyAlignment="1">
      <alignment horizontal="left" wrapText="1"/>
    </xf>
    <xf numFmtId="0" fontId="10" fillId="4" borderId="15" xfId="0" applyFont="1" applyFill="1" applyBorder="1" applyAlignment="1">
      <alignment horizontal="left" wrapText="1"/>
    </xf>
    <xf numFmtId="0" fontId="10" fillId="4" borderId="2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4" borderId="3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1" fontId="8" fillId="4" borderId="15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2719931</xdr:colOff>
      <xdr:row>0</xdr:row>
      <xdr:rowOff>125941</xdr:rowOff>
    </xdr:from>
    <xdr:to>
      <xdr:col>5</xdr:col>
      <xdr:colOff>674173</xdr:colOff>
      <xdr:row>4</xdr:row>
      <xdr:rowOff>105832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931" y="125941"/>
          <a:ext cx="2028825" cy="826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783167</xdr:colOff>
      <xdr:row>0</xdr:row>
      <xdr:rowOff>126999</xdr:rowOff>
    </xdr:from>
    <xdr:to>
      <xdr:col>7</xdr:col>
      <xdr:colOff>1330325</xdr:colOff>
      <xdr:row>4</xdr:row>
      <xdr:rowOff>106890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8917" y="126999"/>
          <a:ext cx="2028825" cy="826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G71"/>
  <sheetViews>
    <sheetView tabSelected="1" topLeftCell="A44" zoomScaleNormal="100" zoomScaleSheetLayoutView="90" workbookViewId="0">
      <selection activeCell="E68" sqref="E68"/>
    </sheetView>
  </sheetViews>
  <sheetFormatPr defaultColWidth="9.140625" defaultRowHeight="13.9"/>
  <cols>
    <col min="1" max="1" width="7.42578125" style="13" customWidth="1"/>
    <col min="2" max="2" width="17.140625" style="10" hidden="1" customWidth="1"/>
    <col min="3" max="3" width="4.7109375" style="13" customWidth="1"/>
    <col min="4" max="4" width="61.140625" style="39" customWidth="1"/>
    <col min="5" max="5" width="61.140625" style="13" customWidth="1"/>
    <col min="6" max="6" width="10.28515625" style="30" customWidth="1"/>
    <col min="7" max="7" width="4.7109375" style="13" customWidth="1"/>
    <col min="8" max="16384" width="9.140625" style="13"/>
  </cols>
  <sheetData>
    <row r="1" spans="2:6" s="6" customFormat="1">
      <c r="B1" s="5"/>
      <c r="D1" s="9"/>
      <c r="F1" s="8"/>
    </row>
    <row r="2" spans="2:6" s="6" customFormat="1">
      <c r="B2" s="5"/>
      <c r="D2" s="9"/>
      <c r="F2" s="8"/>
    </row>
    <row r="3" spans="2:6" s="2" customFormat="1" ht="20.45">
      <c r="B3" s="1"/>
      <c r="D3" s="75" t="s">
        <v>0</v>
      </c>
      <c r="E3" s="75"/>
      <c r="F3" s="3"/>
    </row>
    <row r="4" spans="2:6" s="2" customFormat="1" ht="20.45">
      <c r="B4" s="1"/>
      <c r="D4" s="75" t="s">
        <v>1</v>
      </c>
      <c r="E4" s="75"/>
      <c r="F4" s="4"/>
    </row>
    <row r="5" spans="2:6">
      <c r="C5" s="11"/>
      <c r="D5" s="11"/>
      <c r="E5" s="11"/>
      <c r="F5" s="12"/>
    </row>
    <row r="6" spans="2:6">
      <c r="C6" s="14" t="s">
        <v>2</v>
      </c>
      <c r="D6" s="15"/>
      <c r="E6" s="14" t="s">
        <v>3</v>
      </c>
      <c r="F6" s="16"/>
    </row>
    <row r="7" spans="2:6">
      <c r="C7" s="14" t="s">
        <v>4</v>
      </c>
      <c r="D7" s="15"/>
      <c r="E7" s="14" t="s">
        <v>5</v>
      </c>
      <c r="F7" s="16"/>
    </row>
    <row r="8" spans="2:6">
      <c r="C8" s="14" t="s">
        <v>6</v>
      </c>
      <c r="D8" s="15"/>
      <c r="E8" s="14" t="s">
        <v>7</v>
      </c>
      <c r="F8" s="16"/>
    </row>
    <row r="9" spans="2:6">
      <c r="C9" s="14" t="s">
        <v>8</v>
      </c>
      <c r="D9" s="15"/>
      <c r="E9" s="14" t="s">
        <v>9</v>
      </c>
      <c r="F9" s="16"/>
    </row>
    <row r="11" spans="2:6" ht="27.6">
      <c r="C11" s="54" t="s">
        <v>10</v>
      </c>
      <c r="D11" s="18" t="s">
        <v>11</v>
      </c>
      <c r="E11" s="17" t="s">
        <v>12</v>
      </c>
      <c r="F11" s="19" t="s">
        <v>13</v>
      </c>
    </row>
    <row r="12" spans="2:6">
      <c r="C12" s="55" t="s">
        <v>14</v>
      </c>
      <c r="D12" s="56"/>
      <c r="E12" s="56"/>
      <c r="F12" s="57"/>
    </row>
    <row r="13" spans="2:6" s="22" customFormat="1">
      <c r="B13" s="20">
        <f>IF(OR(F13="Low Risk",F13="High Risk"),0,1)</f>
        <v>0</v>
      </c>
      <c r="C13" s="74">
        <v>1</v>
      </c>
      <c r="D13" s="21" t="s">
        <v>15</v>
      </c>
      <c r="E13" s="73" t="s">
        <v>16</v>
      </c>
      <c r="F13" s="65" t="str">
        <f>IF(E13=Dropdown_Ratings!D8,"High Risk",IF(E13=Dropdown_Ratings!D9,"Low Risk"))</f>
        <v>Low Risk</v>
      </c>
    </row>
    <row r="14" spans="2:6" s="22" customFormat="1">
      <c r="B14" s="20">
        <f t="shared" ref="B14:B18" si="0">IF(OR(F14="Low Risk",F14="High Risk"),0,1)</f>
        <v>0</v>
      </c>
      <c r="C14" s="64">
        <v>2</v>
      </c>
      <c r="D14" s="62" t="s">
        <v>17</v>
      </c>
      <c r="E14" s="72" t="s">
        <v>16</v>
      </c>
      <c r="F14" s="63" t="str">
        <f>IF(E14=Dropdown_Ratings!D10,"High Risk",IF(E14=Dropdown_Ratings!D11,"Low Risk"))</f>
        <v>Low Risk</v>
      </c>
    </row>
    <row r="15" spans="2:6" s="22" customFormat="1" ht="16.5" customHeight="1">
      <c r="B15" s="20">
        <f t="shared" si="0"/>
        <v>0</v>
      </c>
      <c r="C15" s="74">
        <v>3</v>
      </c>
      <c r="D15" s="21" t="s">
        <v>18</v>
      </c>
      <c r="E15" s="73" t="s">
        <v>16</v>
      </c>
      <c r="F15" s="65" t="str">
        <f>IF(E15=Dropdown_Ratings!D12,"High Risk",IF(E15=Dropdown_Ratings!D13,"Low Risk"))</f>
        <v>Low Risk</v>
      </c>
    </row>
    <row r="16" spans="2:6" s="22" customFormat="1" ht="27.6">
      <c r="B16" s="20">
        <f t="shared" si="0"/>
        <v>0</v>
      </c>
      <c r="C16" s="64">
        <v>4</v>
      </c>
      <c r="D16" s="62" t="s">
        <v>19</v>
      </c>
      <c r="E16" s="72" t="s">
        <v>20</v>
      </c>
      <c r="F16" s="63" t="str">
        <f>IF(E16=Dropdown_Ratings!D15,"High Risk",IF(E16=Dropdown_Ratings!D14,"Low Risk"))</f>
        <v>Low Risk</v>
      </c>
    </row>
    <row r="17" spans="2:6" s="22" customFormat="1">
      <c r="B17" s="20">
        <f t="shared" si="0"/>
        <v>0</v>
      </c>
      <c r="C17" s="74">
        <v>5</v>
      </c>
      <c r="D17" s="21" t="s">
        <v>21</v>
      </c>
      <c r="E17" s="73" t="s">
        <v>20</v>
      </c>
      <c r="F17" s="65" t="str">
        <f>IF(E17=Dropdown_Ratings!D17,"High Risk",IF(E17=Dropdown_Ratings!D16,"Low Risk"))</f>
        <v>Low Risk</v>
      </c>
    </row>
    <row r="18" spans="2:6" s="22" customFormat="1">
      <c r="B18" s="20">
        <f t="shared" si="0"/>
        <v>0</v>
      </c>
      <c r="C18" s="64">
        <v>6</v>
      </c>
      <c r="D18" s="62" t="s">
        <v>22</v>
      </c>
      <c r="E18" s="72" t="s">
        <v>20</v>
      </c>
      <c r="F18" s="63" t="str">
        <f>IF(E18=Dropdown_Ratings!D19,"High Risk",IF(E18=Dropdown_Ratings!D18,"Low Risk"))</f>
        <v>Low Risk</v>
      </c>
    </row>
    <row r="19" spans="2:6">
      <c r="B19" s="23">
        <f>SUM(B13:B18)</f>
        <v>0</v>
      </c>
      <c r="C19" s="55" t="s">
        <v>23</v>
      </c>
      <c r="D19" s="56"/>
      <c r="E19" s="56"/>
      <c r="F19" s="57"/>
    </row>
    <row r="20" spans="2:6" s="22" customFormat="1">
      <c r="B20" s="20"/>
      <c r="C20" s="74">
        <v>7</v>
      </c>
      <c r="D20" s="69" t="s">
        <v>24</v>
      </c>
      <c r="E20" s="67" t="s">
        <v>16</v>
      </c>
      <c r="F20" s="24">
        <f>IF(E20=Dropdown_Ratings!D21,Dropdown_Ratings!G21,IF(E20=Dropdown_Ratings!D22,Dropdown_Ratings!G22))</f>
        <v>0</v>
      </c>
    </row>
    <row r="21" spans="2:6" s="22" customFormat="1">
      <c r="B21" s="20"/>
      <c r="C21" s="64">
        <v>8</v>
      </c>
      <c r="D21" s="71" t="s">
        <v>25</v>
      </c>
      <c r="E21" s="68" t="s">
        <v>16</v>
      </c>
      <c r="F21" s="25">
        <f>IF(E21=Dropdown_Ratings!D23,Dropdown_Ratings!G23,IF(E21=Dropdown_Ratings!D24,Dropdown_Ratings!G24))</f>
        <v>0</v>
      </c>
    </row>
    <row r="22" spans="2:6" s="22" customFormat="1">
      <c r="B22" s="20"/>
      <c r="C22" s="74">
        <v>9</v>
      </c>
      <c r="D22" s="69" t="s">
        <v>26</v>
      </c>
      <c r="E22" s="67" t="s">
        <v>16</v>
      </c>
      <c r="F22" s="24">
        <f>IF(E22=Dropdown_Ratings!D25,Dropdown_Ratings!G25,IF(E22=Dropdown_Ratings!D26,Dropdown_Ratings!G26))</f>
        <v>0</v>
      </c>
    </row>
    <row r="23" spans="2:6" s="22" customFormat="1">
      <c r="B23" s="20"/>
      <c r="C23" s="64">
        <v>10</v>
      </c>
      <c r="D23" s="71" t="s">
        <v>27</v>
      </c>
      <c r="E23" s="68" t="s">
        <v>28</v>
      </c>
      <c r="F23" s="25">
        <f>IF(E23=Dropdown_Ratings!D27,Dropdown_Ratings!G27,IF('Risk Assessment Tool'!E23=Dropdown_Ratings!D28,Dropdown_Ratings!G28,(IF('Risk Assessment Tool'!E23=Dropdown_Ratings!D29,Dropdown_Ratings!G29))))</f>
        <v>4</v>
      </c>
    </row>
    <row r="24" spans="2:6" s="22" customFormat="1">
      <c r="B24" s="20"/>
      <c r="C24" s="74">
        <v>11</v>
      </c>
      <c r="D24" s="69" t="s">
        <v>29</v>
      </c>
      <c r="E24" s="67" t="s">
        <v>28</v>
      </c>
      <c r="F24" s="24">
        <f>IF(E24=Dropdown_Ratings!D30,Dropdown_Ratings!G30,IF('Risk Assessment Tool'!E24=Dropdown_Ratings!D31,Dropdown_Ratings!G31,IF('Risk Assessment Tool'!E24=Dropdown_Ratings!D32,Dropdown_Ratings!G32)))</f>
        <v>0</v>
      </c>
    </row>
    <row r="25" spans="2:6">
      <c r="C25" s="55" t="s">
        <v>30</v>
      </c>
      <c r="D25" s="56"/>
      <c r="E25" s="56"/>
      <c r="F25" s="57"/>
    </row>
    <row r="26" spans="2:6" s="22" customFormat="1">
      <c r="B26" s="20"/>
      <c r="C26" s="74">
        <v>12</v>
      </c>
      <c r="D26" s="69" t="s">
        <v>31</v>
      </c>
      <c r="E26" s="67" t="s">
        <v>32</v>
      </c>
      <c r="F26" s="24">
        <f>IF(E26=Dropdown_Ratings!D34,Dropdown_Ratings!G34,IF('Risk Assessment Tool'!E26=Dropdown_Ratings!D35,Dropdown_Ratings!G35,IF('Risk Assessment Tool'!E26=Dropdown_Ratings!D36,Dropdown_Ratings!G36,IF('Risk Assessment Tool'!E26=Dropdown_Ratings!D37,Dropdown_Ratings!G37))))</f>
        <v>0</v>
      </c>
    </row>
    <row r="27" spans="2:6" s="22" customFormat="1">
      <c r="B27" s="20"/>
      <c r="C27" s="64">
        <v>13</v>
      </c>
      <c r="D27" s="71" t="s">
        <v>33</v>
      </c>
      <c r="E27" s="68" t="s">
        <v>34</v>
      </c>
      <c r="F27" s="25">
        <f>IF(E27=Dropdown_Ratings!D38,Dropdown_Ratings!G38,IF('Risk Assessment Tool'!E27=Dropdown_Ratings!D39,Dropdown_Ratings!G39,IF('Risk Assessment Tool'!E27=Dropdown_Ratings!D40,Dropdown_Ratings!G40)))</f>
        <v>0</v>
      </c>
    </row>
    <row r="28" spans="2:6" s="22" customFormat="1">
      <c r="B28" s="20"/>
      <c r="C28" s="74">
        <v>14</v>
      </c>
      <c r="D28" s="69" t="s">
        <v>35</v>
      </c>
      <c r="E28" s="67" t="s">
        <v>36</v>
      </c>
      <c r="F28" s="24">
        <f>IF(E28=Dropdown_Ratings!D41,Dropdown_Ratings!G41,IF('Risk Assessment Tool'!E28=Dropdown_Ratings!D42,Dropdown_Ratings!G42,IF('Risk Assessment Tool'!E28=Dropdown_Ratings!D43,Dropdown_Ratings!G43,IF('Risk Assessment Tool'!E28=Dropdown_Ratings!D44,Dropdown_Ratings!G44))))</f>
        <v>0</v>
      </c>
    </row>
    <row r="29" spans="2:6" s="22" customFormat="1">
      <c r="B29" s="20"/>
      <c r="C29" s="64">
        <v>15</v>
      </c>
      <c r="D29" s="62" t="s">
        <v>37</v>
      </c>
      <c r="E29" s="68" t="s">
        <v>38</v>
      </c>
      <c r="F29" s="25">
        <f>IF(E29=Dropdown_Ratings!D45,Dropdown_Ratings!G45,IF(E29=Dropdown_Ratings!D46,Dropdown_Ratings!G46,IF('Risk Assessment Tool'!E29=Dropdown_Ratings!D47,Dropdown_Ratings!G47)))</f>
        <v>0</v>
      </c>
    </row>
    <row r="30" spans="2:6" s="22" customFormat="1" ht="32.25" customHeight="1">
      <c r="B30" s="20"/>
      <c r="C30" s="74">
        <v>16</v>
      </c>
      <c r="D30" s="69" t="s">
        <v>39</v>
      </c>
      <c r="E30" s="67" t="s">
        <v>40</v>
      </c>
      <c r="F30" s="24">
        <f>IF(E30=Dropdown_Ratings!D48,Dropdown_Ratings!G48,IF('Risk Assessment Tool'!E30=Dropdown_Ratings!D49,Dropdown_Ratings!G49,IF('Risk Assessment Tool'!E30=Dropdown_Ratings!D50,Dropdown_Ratings!G50,IF('Risk Assessment Tool'!E30=Dropdown_Ratings!D51,Dropdown_Ratings!G51,IF('Risk Assessment Tool'!E30=Dropdown_Ratings!D52,Dropdown_Ratings!G52,IF('Risk Assessment Tool'!E30=Dropdown_Ratings!D53,Dropdown_Ratings!G53,IF('Risk Assessment Tool'!E30=Dropdown_Ratings!D54,Dropdown_Ratings!G54,IF('Risk Assessment Tool'!E30=Dropdown_Ratings!D55,Dropdown_Ratings!G55))))))))</f>
        <v>0</v>
      </c>
    </row>
    <row r="31" spans="2:6" s="22" customFormat="1" ht="27.6">
      <c r="B31" s="20"/>
      <c r="C31" s="64">
        <v>17</v>
      </c>
      <c r="D31" s="71" t="s">
        <v>41</v>
      </c>
      <c r="E31" s="68" t="s">
        <v>42</v>
      </c>
      <c r="F31" s="25">
        <f>IF(E31=Dropdown_Ratings!D56,Dropdown_Ratings!G56,IF('Risk Assessment Tool'!E31=Dropdown_Ratings!D57,Dropdown_Ratings!G57))</f>
        <v>0</v>
      </c>
    </row>
    <row r="32" spans="2:6">
      <c r="C32" s="55" t="s">
        <v>43</v>
      </c>
      <c r="D32" s="56"/>
      <c r="E32" s="56"/>
      <c r="F32" s="57"/>
    </row>
    <row r="33" spans="2:7" s="22" customFormat="1">
      <c r="B33" s="20"/>
      <c r="C33" s="74">
        <v>18</v>
      </c>
      <c r="D33" s="69" t="s">
        <v>44</v>
      </c>
      <c r="E33" s="67" t="s">
        <v>45</v>
      </c>
      <c r="F33" s="24">
        <f>IF(E33=Dropdown_Ratings!D59,Dropdown_Ratings!G59,IF('Risk Assessment Tool'!E33=Dropdown_Ratings!D60,Dropdown_Ratings!G60))</f>
        <v>0</v>
      </c>
    </row>
    <row r="34" spans="2:7" s="22" customFormat="1">
      <c r="B34" s="20"/>
      <c r="C34" s="64">
        <v>19</v>
      </c>
      <c r="D34" s="71" t="s">
        <v>46</v>
      </c>
      <c r="E34" s="68" t="s">
        <v>47</v>
      </c>
      <c r="F34" s="25">
        <f>IF(E34=Dropdown_Ratings!D61,Dropdown_Ratings!G61,IF('Risk Assessment Tool'!E34=Dropdown_Ratings!D62,Dropdown_Ratings!G62))</f>
        <v>0</v>
      </c>
    </row>
    <row r="35" spans="2:7" s="22" customFormat="1">
      <c r="B35" s="20"/>
      <c r="C35" s="74">
        <v>20</v>
      </c>
      <c r="D35" s="69" t="s">
        <v>48</v>
      </c>
      <c r="E35" s="67" t="s">
        <v>49</v>
      </c>
      <c r="F35" s="24">
        <f>IF(E35=Dropdown_Ratings!D63,Dropdown_Ratings!G63,IF('Risk Assessment Tool'!E35=Dropdown_Ratings!D64,Dropdown_Ratings!G64,IF('Risk Assessment Tool'!E35=Dropdown_Ratings!D65,Dropdown_Ratings!G65,IF('Risk Assessment Tool'!E35=Dropdown_Ratings!D66,Dropdown_Ratings!G66))))</f>
        <v>0</v>
      </c>
    </row>
    <row r="36" spans="2:7" s="22" customFormat="1" ht="17.25" customHeight="1">
      <c r="B36" s="20"/>
      <c r="C36" s="64">
        <v>21</v>
      </c>
      <c r="D36" s="58" t="s">
        <v>50</v>
      </c>
      <c r="E36" s="68" t="s">
        <v>51</v>
      </c>
      <c r="F36" s="25">
        <f>IF(E36=Dropdown_Ratings!D67,Dropdown_Ratings!G67,IF('Risk Assessment Tool'!E36=Dropdown_Ratings!D68,Dropdown_Ratings!G68,IF('Risk Assessment Tool'!E36=Dropdown_Ratings!D69,Dropdown_Ratings!G69)))</f>
        <v>0</v>
      </c>
    </row>
    <row r="37" spans="2:7" s="22" customFormat="1" ht="27.6">
      <c r="B37" s="20"/>
      <c r="C37" s="74">
        <v>22</v>
      </c>
      <c r="D37" s="69" t="s">
        <v>52</v>
      </c>
      <c r="E37" s="67" t="s">
        <v>53</v>
      </c>
      <c r="F37" s="24">
        <f>IF(E37=Dropdown_Ratings!D70,Dropdown_Ratings!G70,IF('Risk Assessment Tool'!E37=Dropdown_Ratings!D71,Dropdown_Ratings!G71,IF('Risk Assessment Tool'!E37=Dropdown_Ratings!D72,Dropdown_Ratings!G72)))</f>
        <v>0</v>
      </c>
    </row>
    <row r="38" spans="2:7" s="22" customFormat="1">
      <c r="B38" s="20"/>
      <c r="C38" s="63">
        <v>23</v>
      </c>
      <c r="D38" s="72" t="s">
        <v>54</v>
      </c>
      <c r="E38" s="68" t="s">
        <v>55</v>
      </c>
      <c r="F38" s="25">
        <f>IF(E38=Dropdown_Ratings!D73,Dropdown_Ratings!G73,IF('Risk Assessment Tool'!E38=Dropdown_Ratings!D74,Dropdown_Ratings!G74,IF('Risk Assessment Tool'!E38=Dropdown_Ratings!D75,Dropdown_Ratings!G75)))</f>
        <v>9</v>
      </c>
    </row>
    <row r="39" spans="2:7" s="22" customFormat="1">
      <c r="B39" s="20"/>
      <c r="C39" s="65">
        <v>24</v>
      </c>
      <c r="D39" s="67" t="s">
        <v>56</v>
      </c>
      <c r="E39" s="67" t="s">
        <v>57</v>
      </c>
      <c r="F39" s="24">
        <f>IF(E39=Dropdown_Ratings!D76,Dropdown_Ratings!G76,IF('Risk Assessment Tool'!E39=Dropdown_Ratings!D77,Dropdown_Ratings!G77,IF('Risk Assessment Tool'!E39=Dropdown_Ratings!D78,Dropdown_Ratings!G78)))</f>
        <v>0</v>
      </c>
    </row>
    <row r="40" spans="2:7" s="22" customFormat="1">
      <c r="B40" s="20"/>
      <c r="E40" s="26" t="s">
        <v>58</v>
      </c>
      <c r="F40" s="27">
        <f>SUM(F20:F39)</f>
        <v>13</v>
      </c>
    </row>
    <row r="41" spans="2:7" s="22" customFormat="1">
      <c r="B41" s="20"/>
      <c r="E41" s="28" t="s">
        <v>59</v>
      </c>
      <c r="F41" s="29" t="str">
        <f>IF(B19&gt;0,"-",IF(AND(F40&lt;25,F13="Low Risk",F14="Low Risk",F15="Low Risk",F16="Low Risk",F17="Low Risk",F18="Low Risk"),"Low Risk","High Risk"))</f>
        <v>Low Risk</v>
      </c>
      <c r="G41" s="20"/>
    </row>
    <row r="42" spans="2:7">
      <c r="D42" s="13"/>
    </row>
    <row r="43" spans="2:7">
      <c r="C43" s="40" t="s">
        <v>60</v>
      </c>
      <c r="D43" s="31"/>
      <c r="E43" s="31"/>
      <c r="F43" s="32"/>
    </row>
    <row r="44" spans="2:7">
      <c r="C44" s="33"/>
      <c r="D44" s="13"/>
      <c r="F44" s="34"/>
    </row>
    <row r="45" spans="2:7">
      <c r="C45" s="33"/>
      <c r="D45" s="13"/>
      <c r="F45" s="34"/>
    </row>
    <row r="46" spans="2:7">
      <c r="C46" s="33"/>
      <c r="D46" s="13"/>
      <c r="F46" s="34"/>
    </row>
    <row r="47" spans="2:7">
      <c r="C47" s="33"/>
      <c r="D47" s="13"/>
      <c r="F47" s="34"/>
    </row>
    <row r="48" spans="2:7">
      <c r="C48" s="33"/>
      <c r="D48" s="13"/>
      <c r="F48" s="34"/>
    </row>
    <row r="49" spans="3:6">
      <c r="C49" s="33"/>
      <c r="D49" s="13"/>
      <c r="F49" s="34"/>
    </row>
    <row r="50" spans="3:6">
      <c r="C50" s="35"/>
      <c r="D50" s="36"/>
      <c r="E50" s="36"/>
      <c r="F50" s="37"/>
    </row>
    <row r="51" spans="3:6">
      <c r="D51" s="13"/>
    </row>
    <row r="52" spans="3:6">
      <c r="C52" s="11" t="s">
        <v>61</v>
      </c>
      <c r="D52" s="13"/>
    </row>
    <row r="53" spans="3:6">
      <c r="C53" s="13" t="s">
        <v>62</v>
      </c>
      <c r="D53" s="13"/>
    </row>
    <row r="54" spans="3:6">
      <c r="C54" s="13" t="s">
        <v>63</v>
      </c>
      <c r="D54" s="13"/>
    </row>
    <row r="55" spans="3:6">
      <c r="C55" s="13" t="s">
        <v>64</v>
      </c>
      <c r="D55" s="13"/>
    </row>
    <row r="56" spans="3:6">
      <c r="C56" s="13" t="s">
        <v>65</v>
      </c>
      <c r="D56" s="13"/>
    </row>
    <row r="57" spans="3:6">
      <c r="C57" s="13" t="s">
        <v>66</v>
      </c>
      <c r="D57" s="13"/>
    </row>
    <row r="58" spans="3:6">
      <c r="C58" s="13" t="s">
        <v>67</v>
      </c>
      <c r="D58" s="13"/>
    </row>
    <row r="59" spans="3:6">
      <c r="C59" s="13" t="s">
        <v>68</v>
      </c>
      <c r="D59" s="13"/>
    </row>
    <row r="60" spans="3:6">
      <c r="C60" s="13" t="s">
        <v>69</v>
      </c>
      <c r="D60" s="13"/>
    </row>
    <row r="61" spans="3:6">
      <c r="C61" s="13" t="s">
        <v>70</v>
      </c>
      <c r="D61" s="13"/>
    </row>
    <row r="62" spans="3:6">
      <c r="D62" s="13"/>
    </row>
    <row r="63" spans="3:6">
      <c r="D63" s="13"/>
    </row>
    <row r="64" spans="3:6">
      <c r="D64" s="13"/>
    </row>
    <row r="65" spans="3:6">
      <c r="C65" s="36" t="s">
        <v>71</v>
      </c>
      <c r="D65" s="36"/>
      <c r="E65" s="36" t="s">
        <v>72</v>
      </c>
      <c r="F65" s="38"/>
    </row>
    <row r="66" spans="3:6">
      <c r="D66" s="13"/>
    </row>
    <row r="67" spans="3:6" ht="14.45">
      <c r="D67" s="13"/>
      <c r="E67" s="59" t="s">
        <v>73</v>
      </c>
    </row>
    <row r="68" spans="3:6">
      <c r="D68" s="13"/>
    </row>
    <row r="69" spans="3:6">
      <c r="D69" s="13"/>
    </row>
    <row r="70" spans="3:6">
      <c r="D70" s="13"/>
    </row>
    <row r="71" spans="3:6">
      <c r="D71" s="13"/>
    </row>
  </sheetData>
  <mergeCells count="2">
    <mergeCell ref="D3:E3"/>
    <mergeCell ref="D4:E4"/>
  </mergeCells>
  <pageMargins left="0.45" right="0.2" top="0.25" bottom="0.25" header="0.3" footer="0.3"/>
  <pageSetup scale="66" orientation="portrait" r:id="rId1"/>
  <headerFooter>
    <oddFooter>&amp;RUpdated:  September 2018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0000000}">
          <x14:formula1>
            <xm:f>Dropdown_Ratings!$D$8:$D$9</xm:f>
          </x14:formula1>
          <xm:sqref>E13</xm:sqref>
        </x14:dataValidation>
        <x14:dataValidation type="list" allowBlank="1" showInputMessage="1" showErrorMessage="1" xr:uid="{00000000-0002-0000-0000-000001000000}">
          <x14:formula1>
            <xm:f>Dropdown_Ratings!$D$21:$D$22</xm:f>
          </x14:formula1>
          <xm:sqref>E20</xm:sqref>
        </x14:dataValidation>
        <x14:dataValidation type="list" allowBlank="1" showInputMessage="1" showErrorMessage="1" xr:uid="{00000000-0002-0000-0000-000002000000}">
          <x14:formula1>
            <xm:f>Dropdown_Ratings!$D$23:$D$24</xm:f>
          </x14:formula1>
          <xm:sqref>E21</xm:sqref>
        </x14:dataValidation>
        <x14:dataValidation type="list" allowBlank="1" showInputMessage="1" showErrorMessage="1" xr:uid="{00000000-0002-0000-0000-000003000000}">
          <x14:formula1>
            <xm:f>Dropdown_Ratings!$D$25:$D$26</xm:f>
          </x14:formula1>
          <xm:sqref>E22</xm:sqref>
        </x14:dataValidation>
        <x14:dataValidation type="list" allowBlank="1" showInputMessage="1" showErrorMessage="1" xr:uid="{00000000-0002-0000-0000-000004000000}">
          <x14:formula1>
            <xm:f>Dropdown_Ratings!$D$27:$D$29</xm:f>
          </x14:formula1>
          <xm:sqref>E23</xm:sqref>
        </x14:dataValidation>
        <x14:dataValidation type="list" allowBlank="1" showInputMessage="1" showErrorMessage="1" xr:uid="{00000000-0002-0000-0000-000005000000}">
          <x14:formula1>
            <xm:f>Dropdown_Ratings!$D$30:$D$32</xm:f>
          </x14:formula1>
          <xm:sqref>E24</xm:sqref>
        </x14:dataValidation>
        <x14:dataValidation type="list" allowBlank="1" showInputMessage="1" showErrorMessage="1" xr:uid="{00000000-0002-0000-0000-000006000000}">
          <x14:formula1>
            <xm:f>Dropdown_Ratings!$D$34:$D$37</xm:f>
          </x14:formula1>
          <xm:sqref>E26</xm:sqref>
        </x14:dataValidation>
        <x14:dataValidation type="list" allowBlank="1" showInputMessage="1" showErrorMessage="1" xr:uid="{00000000-0002-0000-0000-000007000000}">
          <x14:formula1>
            <xm:f>Dropdown_Ratings!$D$38:$D$40</xm:f>
          </x14:formula1>
          <xm:sqref>E27</xm:sqref>
        </x14:dataValidation>
        <x14:dataValidation type="list" allowBlank="1" showInputMessage="1" showErrorMessage="1" xr:uid="{00000000-0002-0000-0000-000008000000}">
          <x14:formula1>
            <xm:f>Dropdown_Ratings!$D$41:$D$44</xm:f>
          </x14:formula1>
          <xm:sqref>E28</xm:sqref>
        </x14:dataValidation>
        <x14:dataValidation type="list" allowBlank="1" showInputMessage="1" showErrorMessage="1" xr:uid="{00000000-0002-0000-0000-000009000000}">
          <x14:formula1>
            <xm:f>Dropdown_Ratings!$D$45:$D$47</xm:f>
          </x14:formula1>
          <xm:sqref>E29</xm:sqref>
        </x14:dataValidation>
        <x14:dataValidation type="list" allowBlank="1" showInputMessage="1" showErrorMessage="1" xr:uid="{00000000-0002-0000-0000-00000A000000}">
          <x14:formula1>
            <xm:f>Dropdown_Ratings!$D$48:$D$55</xm:f>
          </x14:formula1>
          <xm:sqref>E30</xm:sqref>
        </x14:dataValidation>
        <x14:dataValidation type="list" allowBlank="1" showInputMessage="1" showErrorMessage="1" xr:uid="{00000000-0002-0000-0000-00000B000000}">
          <x14:formula1>
            <xm:f>Dropdown_Ratings!$D$56:$D$57</xm:f>
          </x14:formula1>
          <xm:sqref>E31</xm:sqref>
        </x14:dataValidation>
        <x14:dataValidation type="list" allowBlank="1" showInputMessage="1" showErrorMessage="1" xr:uid="{00000000-0002-0000-0000-00000C000000}">
          <x14:formula1>
            <xm:f>Dropdown_Ratings!$D$61:$D$62</xm:f>
          </x14:formula1>
          <xm:sqref>E34</xm:sqref>
        </x14:dataValidation>
        <x14:dataValidation type="list" allowBlank="1" showInputMessage="1" showErrorMessage="1" xr:uid="{00000000-0002-0000-0000-00000D000000}">
          <x14:formula1>
            <xm:f>Dropdown_Ratings!$D$63:$D$66</xm:f>
          </x14:formula1>
          <xm:sqref>E35</xm:sqref>
        </x14:dataValidation>
        <x14:dataValidation type="list" allowBlank="1" showInputMessage="1" showErrorMessage="1" xr:uid="{00000000-0002-0000-0000-00000E000000}">
          <x14:formula1>
            <xm:f>Dropdown_Ratings!$D$67:$D$69</xm:f>
          </x14:formula1>
          <xm:sqref>E36</xm:sqref>
        </x14:dataValidation>
        <x14:dataValidation type="list" allowBlank="1" showInputMessage="1" showErrorMessage="1" xr:uid="{00000000-0002-0000-0000-00000F000000}">
          <x14:formula1>
            <xm:f>Dropdown_Ratings!$D$70:$D$72</xm:f>
          </x14:formula1>
          <xm:sqref>E37</xm:sqref>
        </x14:dataValidation>
        <x14:dataValidation type="list" allowBlank="1" showInputMessage="1" showErrorMessage="1" xr:uid="{00000000-0002-0000-0000-000010000000}">
          <x14:formula1>
            <xm:f>Dropdown_Ratings!$D$76:$D$78</xm:f>
          </x14:formula1>
          <xm:sqref>E39</xm:sqref>
        </x14:dataValidation>
        <x14:dataValidation type="list" allowBlank="1" showInputMessage="1" showErrorMessage="1" xr:uid="{00000000-0002-0000-0000-000011000000}">
          <x14:formula1>
            <xm:f>Dropdown_Ratings!$D$73:$D$75</xm:f>
          </x14:formula1>
          <xm:sqref>E38</xm:sqref>
        </x14:dataValidation>
        <x14:dataValidation type="list" allowBlank="1" showInputMessage="1" showErrorMessage="1" xr:uid="{00000000-0002-0000-0000-000012000000}">
          <x14:formula1>
            <xm:f>Dropdown_Ratings!$D$59:$D$60</xm:f>
          </x14:formula1>
          <xm:sqref>E33</xm:sqref>
        </x14:dataValidation>
        <x14:dataValidation type="list" allowBlank="1" showInputMessage="1" showErrorMessage="1" xr:uid="{00000000-0002-0000-0000-000013000000}">
          <x14:formula1>
            <xm:f>Dropdown_Ratings!$D$14:$D$15</xm:f>
          </x14:formula1>
          <xm:sqref>E16</xm:sqref>
        </x14:dataValidation>
        <x14:dataValidation type="list" allowBlank="1" showInputMessage="1" showErrorMessage="1" xr:uid="{00000000-0002-0000-0000-000014000000}">
          <x14:formula1>
            <xm:f>Dropdown_Ratings!$D$10:$D$11</xm:f>
          </x14:formula1>
          <xm:sqref>E14</xm:sqref>
        </x14:dataValidation>
        <x14:dataValidation type="list" allowBlank="1" showInputMessage="1" showErrorMessage="1" xr:uid="{00000000-0002-0000-0000-000015000000}">
          <x14:formula1>
            <xm:f>Dropdown_Ratings!$D$12:$D$13</xm:f>
          </x14:formula1>
          <xm:sqref>E15</xm:sqref>
        </x14:dataValidation>
        <x14:dataValidation type="list" allowBlank="1" showInputMessage="1" showErrorMessage="1" xr:uid="{00000000-0002-0000-0000-000016000000}">
          <x14:formula1>
            <xm:f>Dropdown_Ratings!$D$16:$D$17</xm:f>
          </x14:formula1>
          <xm:sqref>E17</xm:sqref>
        </x14:dataValidation>
        <x14:dataValidation type="list" allowBlank="1" showInputMessage="1" showErrorMessage="1" xr:uid="{00000000-0002-0000-0000-000017000000}">
          <x14:formula1>
            <xm:f>Dropdown_Ratings!$D$18:$D$19</xm:f>
          </x14:formula1>
          <xm:sqref>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H79"/>
  <sheetViews>
    <sheetView topLeftCell="A57" zoomScale="90" zoomScaleNormal="90" workbookViewId="0">
      <selection activeCell="D62" sqref="D62"/>
    </sheetView>
  </sheetViews>
  <sheetFormatPr defaultColWidth="9.140625" defaultRowHeight="13.9"/>
  <cols>
    <col min="1" max="1" width="4.28515625" style="13" customWidth="1"/>
    <col min="2" max="2" width="3.5703125" style="13" customWidth="1"/>
    <col min="3" max="3" width="61.5703125" style="22" customWidth="1"/>
    <col min="4" max="4" width="58.7109375" style="22" customWidth="1"/>
    <col min="5" max="5" width="9.42578125" style="53" customWidth="1"/>
    <col min="6" max="6" width="12.42578125" style="53" customWidth="1"/>
    <col min="7" max="7" width="9.85546875" style="30" customWidth="1"/>
    <col min="8" max="8" width="21.42578125" style="30" bestFit="1" customWidth="1"/>
    <col min="9" max="9" width="3.7109375" style="13" customWidth="1"/>
    <col min="10" max="16384" width="9.140625" style="13"/>
  </cols>
  <sheetData>
    <row r="1" spans="2:8" s="6" customFormat="1">
      <c r="C1" s="7"/>
      <c r="D1" s="7"/>
      <c r="E1" s="45"/>
      <c r="F1" s="45"/>
      <c r="G1" s="8"/>
      <c r="H1" s="8"/>
    </row>
    <row r="2" spans="2:8" s="6" customFormat="1">
      <c r="C2" s="7"/>
      <c r="D2" s="7"/>
      <c r="E2" s="45"/>
      <c r="F2" s="45"/>
      <c r="G2" s="8"/>
      <c r="H2" s="8"/>
    </row>
    <row r="3" spans="2:8" s="2" customFormat="1" ht="20.45">
      <c r="B3" s="41"/>
      <c r="C3" s="134" t="s">
        <v>0</v>
      </c>
      <c r="D3" s="134"/>
      <c r="E3" s="41"/>
      <c r="F3" s="41"/>
      <c r="G3" s="41"/>
      <c r="H3" s="42"/>
    </row>
    <row r="4" spans="2:8" s="2" customFormat="1" ht="20.45">
      <c r="B4" s="41"/>
      <c r="C4" s="134" t="s">
        <v>1</v>
      </c>
      <c r="D4" s="134"/>
      <c r="E4" s="41"/>
      <c r="F4" s="41"/>
      <c r="G4" s="41"/>
      <c r="H4" s="42"/>
    </row>
    <row r="5" spans="2:8" s="2" customFormat="1" ht="15.6">
      <c r="B5" s="43"/>
      <c r="C5" s="44"/>
      <c r="D5" s="44"/>
      <c r="E5" s="43"/>
      <c r="F5" s="43"/>
      <c r="G5" s="43"/>
      <c r="H5" s="42"/>
    </row>
    <row r="6" spans="2:8" ht="55.15">
      <c r="B6" s="46" t="s">
        <v>10</v>
      </c>
      <c r="C6" s="47" t="s">
        <v>11</v>
      </c>
      <c r="D6" s="46" t="s">
        <v>74</v>
      </c>
      <c r="E6" s="19" t="s">
        <v>75</v>
      </c>
      <c r="F6" s="19" t="s">
        <v>76</v>
      </c>
      <c r="G6" s="19" t="s">
        <v>13</v>
      </c>
      <c r="H6" s="19" t="s">
        <v>77</v>
      </c>
    </row>
    <row r="7" spans="2:8">
      <c r="B7" s="94" t="s">
        <v>78</v>
      </c>
      <c r="C7" s="95"/>
      <c r="D7" s="95"/>
      <c r="E7" s="95"/>
      <c r="F7" s="95"/>
      <c r="G7" s="95"/>
      <c r="H7" s="96"/>
    </row>
    <row r="8" spans="2:8" ht="45" customHeight="1">
      <c r="B8" s="105">
        <v>1</v>
      </c>
      <c r="C8" s="100" t="s">
        <v>15</v>
      </c>
      <c r="D8" s="67" t="s">
        <v>20</v>
      </c>
      <c r="E8" s="124" t="s">
        <v>79</v>
      </c>
      <c r="F8" s="48" t="s">
        <v>79</v>
      </c>
      <c r="G8" s="60" t="s">
        <v>80</v>
      </c>
      <c r="H8" s="82" t="s">
        <v>81</v>
      </c>
    </row>
    <row r="9" spans="2:8" ht="45" customHeight="1">
      <c r="B9" s="105"/>
      <c r="C9" s="100"/>
      <c r="D9" s="67" t="s">
        <v>16</v>
      </c>
      <c r="E9" s="125"/>
      <c r="F9" s="48" t="s">
        <v>79</v>
      </c>
      <c r="G9" s="60" t="s">
        <v>82</v>
      </c>
      <c r="H9" s="85"/>
    </row>
    <row r="10" spans="2:8" ht="45" customHeight="1">
      <c r="B10" s="103">
        <v>2</v>
      </c>
      <c r="C10" s="101" t="s">
        <v>17</v>
      </c>
      <c r="D10" s="68" t="s">
        <v>20</v>
      </c>
      <c r="E10" s="106" t="s">
        <v>79</v>
      </c>
      <c r="F10" s="49" t="s">
        <v>79</v>
      </c>
      <c r="G10" s="61" t="s">
        <v>80</v>
      </c>
      <c r="H10" s="82" t="s">
        <v>81</v>
      </c>
    </row>
    <row r="11" spans="2:8" ht="45" customHeight="1">
      <c r="B11" s="103"/>
      <c r="C11" s="101"/>
      <c r="D11" s="68" t="s">
        <v>16</v>
      </c>
      <c r="E11" s="107"/>
      <c r="F11" s="49" t="s">
        <v>79</v>
      </c>
      <c r="G11" s="61" t="s">
        <v>82</v>
      </c>
      <c r="H11" s="85"/>
    </row>
    <row r="12" spans="2:8" ht="45" customHeight="1">
      <c r="B12" s="105">
        <v>3</v>
      </c>
      <c r="C12" s="100" t="s">
        <v>18</v>
      </c>
      <c r="D12" s="67" t="s">
        <v>20</v>
      </c>
      <c r="E12" s="124" t="s">
        <v>79</v>
      </c>
      <c r="F12" s="48" t="s">
        <v>79</v>
      </c>
      <c r="G12" s="60" t="s">
        <v>80</v>
      </c>
      <c r="H12" s="82" t="s">
        <v>81</v>
      </c>
    </row>
    <row r="13" spans="2:8" ht="45" customHeight="1">
      <c r="B13" s="105"/>
      <c r="C13" s="100"/>
      <c r="D13" s="67" t="s">
        <v>16</v>
      </c>
      <c r="E13" s="125"/>
      <c r="F13" s="48" t="s">
        <v>79</v>
      </c>
      <c r="G13" s="60" t="s">
        <v>82</v>
      </c>
      <c r="H13" s="85"/>
    </row>
    <row r="14" spans="2:8" ht="45" customHeight="1">
      <c r="B14" s="92">
        <v>4</v>
      </c>
      <c r="C14" s="126" t="s">
        <v>19</v>
      </c>
      <c r="D14" s="68" t="s">
        <v>20</v>
      </c>
      <c r="E14" s="106" t="s">
        <v>79</v>
      </c>
      <c r="F14" s="49" t="s">
        <v>79</v>
      </c>
      <c r="G14" s="61" t="s">
        <v>82</v>
      </c>
      <c r="H14" s="82" t="s">
        <v>81</v>
      </c>
    </row>
    <row r="15" spans="2:8" ht="45" customHeight="1">
      <c r="B15" s="93"/>
      <c r="C15" s="127"/>
      <c r="D15" s="68" t="s">
        <v>16</v>
      </c>
      <c r="E15" s="107"/>
      <c r="F15" s="49" t="s">
        <v>79</v>
      </c>
      <c r="G15" s="61" t="s">
        <v>80</v>
      </c>
      <c r="H15" s="85"/>
    </row>
    <row r="16" spans="2:8" ht="45" customHeight="1">
      <c r="B16" s="105">
        <v>5</v>
      </c>
      <c r="C16" s="100" t="s">
        <v>21</v>
      </c>
      <c r="D16" s="67" t="s">
        <v>20</v>
      </c>
      <c r="E16" s="124" t="s">
        <v>79</v>
      </c>
      <c r="F16" s="48" t="s">
        <v>79</v>
      </c>
      <c r="G16" s="60" t="s">
        <v>82</v>
      </c>
      <c r="H16" s="82" t="s">
        <v>81</v>
      </c>
    </row>
    <row r="17" spans="2:8" ht="45" customHeight="1">
      <c r="B17" s="105"/>
      <c r="C17" s="100"/>
      <c r="D17" s="67" t="s">
        <v>16</v>
      </c>
      <c r="E17" s="125"/>
      <c r="F17" s="48" t="s">
        <v>79</v>
      </c>
      <c r="G17" s="60" t="s">
        <v>80</v>
      </c>
      <c r="H17" s="85"/>
    </row>
    <row r="18" spans="2:8" ht="45" customHeight="1">
      <c r="B18" s="103">
        <v>6</v>
      </c>
      <c r="C18" s="101" t="s">
        <v>22</v>
      </c>
      <c r="D18" s="68" t="s">
        <v>20</v>
      </c>
      <c r="E18" s="106" t="s">
        <v>79</v>
      </c>
      <c r="F18" s="49" t="s">
        <v>79</v>
      </c>
      <c r="G18" s="61" t="s">
        <v>82</v>
      </c>
      <c r="H18" s="82" t="s">
        <v>81</v>
      </c>
    </row>
    <row r="19" spans="2:8" ht="45" customHeight="1">
      <c r="B19" s="103"/>
      <c r="C19" s="101"/>
      <c r="D19" s="68" t="s">
        <v>16</v>
      </c>
      <c r="E19" s="107"/>
      <c r="F19" s="49" t="s">
        <v>79</v>
      </c>
      <c r="G19" s="61" t="s">
        <v>80</v>
      </c>
      <c r="H19" s="85"/>
    </row>
    <row r="20" spans="2:8" ht="16.5">
      <c r="B20" s="94" t="s">
        <v>23</v>
      </c>
      <c r="C20" s="95"/>
      <c r="D20" s="95"/>
      <c r="E20" s="95"/>
      <c r="F20" s="95"/>
      <c r="G20" s="95"/>
      <c r="H20" s="96"/>
    </row>
    <row r="21" spans="2:8">
      <c r="B21" s="105">
        <v>7</v>
      </c>
      <c r="C21" s="104" t="s">
        <v>24</v>
      </c>
      <c r="D21" s="67" t="s">
        <v>20</v>
      </c>
      <c r="E21" s="84">
        <v>1</v>
      </c>
      <c r="F21" s="65">
        <v>3</v>
      </c>
      <c r="G21" s="50">
        <f>$E$21*F21</f>
        <v>3</v>
      </c>
      <c r="H21" s="79" t="s">
        <v>83</v>
      </c>
    </row>
    <row r="22" spans="2:8" ht="16.5">
      <c r="B22" s="105"/>
      <c r="C22" s="104"/>
      <c r="D22" s="67" t="s">
        <v>16</v>
      </c>
      <c r="E22" s="84"/>
      <c r="F22" s="65">
        <v>0</v>
      </c>
      <c r="G22" s="50">
        <f>$E$21*F22</f>
        <v>0</v>
      </c>
      <c r="H22" s="81"/>
    </row>
    <row r="23" spans="2:8" ht="47.25" customHeight="1">
      <c r="B23" s="103">
        <v>8</v>
      </c>
      <c r="C23" s="102" t="s">
        <v>25</v>
      </c>
      <c r="D23" s="68" t="s">
        <v>20</v>
      </c>
      <c r="E23" s="89">
        <v>1</v>
      </c>
      <c r="F23" s="63">
        <v>2</v>
      </c>
      <c r="G23" s="51">
        <f>$E$23*F23</f>
        <v>2</v>
      </c>
      <c r="H23" s="82" t="s">
        <v>81</v>
      </c>
    </row>
    <row r="24" spans="2:8" ht="47.25" customHeight="1">
      <c r="B24" s="103"/>
      <c r="C24" s="102"/>
      <c r="D24" s="68" t="s">
        <v>16</v>
      </c>
      <c r="E24" s="89"/>
      <c r="F24" s="63">
        <v>0</v>
      </c>
      <c r="G24" s="51">
        <f>$E$23*F24</f>
        <v>0</v>
      </c>
      <c r="H24" s="85"/>
    </row>
    <row r="25" spans="2:8" ht="16.5">
      <c r="B25" s="105">
        <v>9</v>
      </c>
      <c r="C25" s="104" t="s">
        <v>26</v>
      </c>
      <c r="D25" s="67" t="s">
        <v>20</v>
      </c>
      <c r="E25" s="84">
        <v>1</v>
      </c>
      <c r="F25" s="65">
        <v>1</v>
      </c>
      <c r="G25" s="50">
        <f>$E$25*F25</f>
        <v>1</v>
      </c>
      <c r="H25" s="79" t="s">
        <v>84</v>
      </c>
    </row>
    <row r="26" spans="2:8">
      <c r="B26" s="105"/>
      <c r="C26" s="104"/>
      <c r="D26" s="67" t="s">
        <v>16</v>
      </c>
      <c r="E26" s="84"/>
      <c r="F26" s="65">
        <v>0</v>
      </c>
      <c r="G26" s="50">
        <f>$E$25*F26</f>
        <v>0</v>
      </c>
      <c r="H26" s="81"/>
    </row>
    <row r="27" spans="2:8">
      <c r="B27" s="103">
        <v>10</v>
      </c>
      <c r="C27" s="102" t="s">
        <v>27</v>
      </c>
      <c r="D27" s="68" t="s">
        <v>85</v>
      </c>
      <c r="E27" s="89">
        <v>2</v>
      </c>
      <c r="F27" s="63">
        <v>0</v>
      </c>
      <c r="G27" s="51">
        <f>$E$27*F27</f>
        <v>0</v>
      </c>
      <c r="H27" s="76" t="s">
        <v>86</v>
      </c>
    </row>
    <row r="28" spans="2:8">
      <c r="B28" s="103"/>
      <c r="C28" s="102"/>
      <c r="D28" s="68" t="s">
        <v>87</v>
      </c>
      <c r="E28" s="89"/>
      <c r="F28" s="63">
        <v>1</v>
      </c>
      <c r="G28" s="51">
        <f>$E$27*F28</f>
        <v>2</v>
      </c>
      <c r="H28" s="77"/>
    </row>
    <row r="29" spans="2:8">
      <c r="B29" s="103"/>
      <c r="C29" s="102"/>
      <c r="D29" s="68" t="s">
        <v>28</v>
      </c>
      <c r="E29" s="89"/>
      <c r="F29" s="63">
        <v>2</v>
      </c>
      <c r="G29" s="51">
        <f>$E$27*F29</f>
        <v>4</v>
      </c>
      <c r="H29" s="78"/>
    </row>
    <row r="30" spans="2:8">
      <c r="B30" s="113">
        <v>11</v>
      </c>
      <c r="C30" s="112" t="s">
        <v>29</v>
      </c>
      <c r="D30" s="70" t="s">
        <v>85</v>
      </c>
      <c r="E30" s="121">
        <v>2</v>
      </c>
      <c r="F30" s="66">
        <v>3</v>
      </c>
      <c r="G30" s="52">
        <f>$E$30*F30</f>
        <v>6</v>
      </c>
      <c r="H30" s="97" t="s">
        <v>79</v>
      </c>
    </row>
    <row r="31" spans="2:8">
      <c r="B31" s="113"/>
      <c r="C31" s="112"/>
      <c r="D31" s="70" t="s">
        <v>87</v>
      </c>
      <c r="E31" s="121"/>
      <c r="F31" s="66">
        <v>1</v>
      </c>
      <c r="G31" s="52">
        <f>$E$30*F31</f>
        <v>2</v>
      </c>
      <c r="H31" s="98"/>
    </row>
    <row r="32" spans="2:8">
      <c r="B32" s="113"/>
      <c r="C32" s="112"/>
      <c r="D32" s="70" t="s">
        <v>28</v>
      </c>
      <c r="E32" s="121"/>
      <c r="F32" s="66">
        <v>0</v>
      </c>
      <c r="G32" s="52">
        <f>$E$30*F32</f>
        <v>0</v>
      </c>
      <c r="H32" s="99"/>
    </row>
    <row r="33" spans="2:8">
      <c r="B33" s="94" t="s">
        <v>30</v>
      </c>
      <c r="C33" s="95"/>
      <c r="D33" s="95"/>
      <c r="E33" s="95"/>
      <c r="F33" s="95"/>
      <c r="G33" s="95"/>
      <c r="H33" s="96"/>
    </row>
    <row r="34" spans="2:8" ht="16.5">
      <c r="B34" s="105">
        <v>12</v>
      </c>
      <c r="C34" s="104" t="s">
        <v>31</v>
      </c>
      <c r="D34" s="67" t="s">
        <v>32</v>
      </c>
      <c r="E34" s="105">
        <v>3</v>
      </c>
      <c r="F34" s="65">
        <v>0</v>
      </c>
      <c r="G34" s="50">
        <f>$E$34*F34</f>
        <v>0</v>
      </c>
      <c r="H34" s="128" t="s">
        <v>88</v>
      </c>
    </row>
    <row r="35" spans="2:8" ht="16.5">
      <c r="B35" s="105"/>
      <c r="C35" s="104"/>
      <c r="D35" s="67" t="s">
        <v>89</v>
      </c>
      <c r="E35" s="105"/>
      <c r="F35" s="65">
        <v>1</v>
      </c>
      <c r="G35" s="50">
        <f>$E$34*F35</f>
        <v>3</v>
      </c>
      <c r="H35" s="129"/>
    </row>
    <row r="36" spans="2:8" ht="16.5">
      <c r="B36" s="105"/>
      <c r="C36" s="104"/>
      <c r="D36" s="67" t="s">
        <v>90</v>
      </c>
      <c r="E36" s="105"/>
      <c r="F36" s="65">
        <v>3</v>
      </c>
      <c r="G36" s="50">
        <f>$E$34*F36</f>
        <v>9</v>
      </c>
      <c r="H36" s="129"/>
    </row>
    <row r="37" spans="2:8" ht="16.5">
      <c r="B37" s="105"/>
      <c r="C37" s="104"/>
      <c r="D37" s="67" t="s">
        <v>91</v>
      </c>
      <c r="E37" s="105"/>
      <c r="F37" s="65">
        <v>3</v>
      </c>
      <c r="G37" s="50">
        <f>$E$34*F37</f>
        <v>9</v>
      </c>
      <c r="H37" s="130"/>
    </row>
    <row r="38" spans="2:8">
      <c r="B38" s="92">
        <v>13</v>
      </c>
      <c r="C38" s="115" t="s">
        <v>33</v>
      </c>
      <c r="D38" s="68" t="s">
        <v>34</v>
      </c>
      <c r="E38" s="86">
        <v>2</v>
      </c>
      <c r="F38" s="63">
        <v>0</v>
      </c>
      <c r="G38" s="51">
        <f>$E$38*F38</f>
        <v>0</v>
      </c>
      <c r="H38" s="76" t="s">
        <v>88</v>
      </c>
    </row>
    <row r="39" spans="2:8">
      <c r="B39" s="114"/>
      <c r="C39" s="117"/>
      <c r="D39" s="68" t="s">
        <v>92</v>
      </c>
      <c r="E39" s="87"/>
      <c r="F39" s="63">
        <v>2</v>
      </c>
      <c r="G39" s="51">
        <f>$E$38*F39</f>
        <v>4</v>
      </c>
      <c r="H39" s="77"/>
    </row>
    <row r="40" spans="2:8" ht="16.5">
      <c r="B40" s="93"/>
      <c r="C40" s="116"/>
      <c r="D40" s="68" t="s">
        <v>93</v>
      </c>
      <c r="E40" s="88"/>
      <c r="F40" s="63">
        <v>3</v>
      </c>
      <c r="G40" s="51">
        <f>$E$38*F40</f>
        <v>6</v>
      </c>
      <c r="H40" s="78"/>
    </row>
    <row r="41" spans="2:8" ht="13.9" customHeight="1">
      <c r="B41" s="105">
        <v>14</v>
      </c>
      <c r="C41" s="104" t="s">
        <v>35</v>
      </c>
      <c r="D41" s="67" t="s">
        <v>36</v>
      </c>
      <c r="E41" s="84">
        <v>2</v>
      </c>
      <c r="F41" s="65">
        <v>0</v>
      </c>
      <c r="G41" s="50">
        <f>$E$41*F41</f>
        <v>0</v>
      </c>
      <c r="H41" s="128" t="s">
        <v>88</v>
      </c>
    </row>
    <row r="42" spans="2:8" ht="13.9" customHeight="1">
      <c r="B42" s="105"/>
      <c r="C42" s="104"/>
      <c r="D42" s="67" t="s">
        <v>94</v>
      </c>
      <c r="E42" s="84"/>
      <c r="F42" s="65">
        <v>1</v>
      </c>
      <c r="G42" s="50">
        <f>$E$41*F42</f>
        <v>2</v>
      </c>
      <c r="H42" s="129"/>
    </row>
    <row r="43" spans="2:8" ht="13.9" customHeight="1">
      <c r="B43" s="105"/>
      <c r="C43" s="104"/>
      <c r="D43" s="67" t="s">
        <v>95</v>
      </c>
      <c r="E43" s="84"/>
      <c r="F43" s="65">
        <v>2</v>
      </c>
      <c r="G43" s="50">
        <f>$E$41*F43</f>
        <v>4</v>
      </c>
      <c r="H43" s="129"/>
    </row>
    <row r="44" spans="2:8" ht="13.9" customHeight="1">
      <c r="B44" s="105"/>
      <c r="C44" s="104"/>
      <c r="D44" s="67" t="s">
        <v>96</v>
      </c>
      <c r="E44" s="84"/>
      <c r="F44" s="65">
        <v>3</v>
      </c>
      <c r="G44" s="50">
        <f>$E$41*F44</f>
        <v>6</v>
      </c>
      <c r="H44" s="130"/>
    </row>
    <row r="45" spans="2:8" ht="16.5">
      <c r="B45" s="103">
        <v>15</v>
      </c>
      <c r="C45" s="102" t="s">
        <v>37</v>
      </c>
      <c r="D45" s="68" t="s">
        <v>38</v>
      </c>
      <c r="E45" s="89">
        <v>3</v>
      </c>
      <c r="F45" s="63">
        <v>0</v>
      </c>
      <c r="G45" s="51">
        <f>$E$45*F45</f>
        <v>0</v>
      </c>
      <c r="H45" s="131" t="s">
        <v>97</v>
      </c>
    </row>
    <row r="46" spans="2:8" ht="16.5">
      <c r="B46" s="103"/>
      <c r="C46" s="102"/>
      <c r="D46" s="68" t="s">
        <v>98</v>
      </c>
      <c r="E46" s="89"/>
      <c r="F46" s="63">
        <v>2</v>
      </c>
      <c r="G46" s="51">
        <f>$E$45*F46</f>
        <v>6</v>
      </c>
      <c r="H46" s="133"/>
    </row>
    <row r="47" spans="2:8" ht="16.5">
      <c r="B47" s="103"/>
      <c r="C47" s="102"/>
      <c r="D47" s="68" t="s">
        <v>99</v>
      </c>
      <c r="E47" s="89"/>
      <c r="F47" s="63">
        <v>2</v>
      </c>
      <c r="G47" s="51">
        <f>$E$45*F47</f>
        <v>6</v>
      </c>
      <c r="H47" s="132"/>
    </row>
    <row r="48" spans="2:8" ht="16.5">
      <c r="B48" s="105">
        <v>16</v>
      </c>
      <c r="C48" s="104" t="s">
        <v>100</v>
      </c>
      <c r="D48" s="67" t="s">
        <v>40</v>
      </c>
      <c r="E48" s="84">
        <v>3</v>
      </c>
      <c r="F48" s="65">
        <v>0</v>
      </c>
      <c r="G48" s="50">
        <f t="shared" ref="G48:G55" si="0">$E$48*F48</f>
        <v>0</v>
      </c>
      <c r="H48" s="128" t="s">
        <v>101</v>
      </c>
    </row>
    <row r="49" spans="2:8" ht="33">
      <c r="B49" s="105"/>
      <c r="C49" s="104"/>
      <c r="D49" s="67" t="s">
        <v>102</v>
      </c>
      <c r="E49" s="84"/>
      <c r="F49" s="65">
        <v>1</v>
      </c>
      <c r="G49" s="50">
        <f t="shared" si="0"/>
        <v>3</v>
      </c>
      <c r="H49" s="129"/>
    </row>
    <row r="50" spans="2:8" ht="16.5">
      <c r="B50" s="105"/>
      <c r="C50" s="104"/>
      <c r="D50" s="67" t="s">
        <v>103</v>
      </c>
      <c r="E50" s="84"/>
      <c r="F50" s="65">
        <v>2</v>
      </c>
      <c r="G50" s="50">
        <f t="shared" si="0"/>
        <v>6</v>
      </c>
      <c r="H50" s="129"/>
    </row>
    <row r="51" spans="2:8" ht="33">
      <c r="B51" s="105"/>
      <c r="C51" s="104"/>
      <c r="D51" s="67" t="s">
        <v>104</v>
      </c>
      <c r="E51" s="84"/>
      <c r="F51" s="65">
        <v>1</v>
      </c>
      <c r="G51" s="50">
        <f t="shared" si="0"/>
        <v>3</v>
      </c>
      <c r="H51" s="129"/>
    </row>
    <row r="52" spans="2:8" ht="33">
      <c r="B52" s="105"/>
      <c r="C52" s="104"/>
      <c r="D52" s="67" t="s">
        <v>105</v>
      </c>
      <c r="E52" s="84"/>
      <c r="F52" s="65">
        <v>2</v>
      </c>
      <c r="G52" s="50">
        <f t="shared" si="0"/>
        <v>6</v>
      </c>
      <c r="H52" s="129"/>
    </row>
    <row r="53" spans="2:8" ht="33">
      <c r="B53" s="105"/>
      <c r="C53" s="104"/>
      <c r="D53" s="67" t="s">
        <v>106</v>
      </c>
      <c r="E53" s="84"/>
      <c r="F53" s="65">
        <v>3</v>
      </c>
      <c r="G53" s="50">
        <f t="shared" si="0"/>
        <v>9</v>
      </c>
      <c r="H53" s="129"/>
    </row>
    <row r="54" spans="2:8" ht="33">
      <c r="B54" s="105"/>
      <c r="C54" s="104"/>
      <c r="D54" s="67" t="s">
        <v>107</v>
      </c>
      <c r="E54" s="84"/>
      <c r="F54" s="65">
        <v>2</v>
      </c>
      <c r="G54" s="50">
        <f t="shared" si="0"/>
        <v>6</v>
      </c>
      <c r="H54" s="129"/>
    </row>
    <row r="55" spans="2:8" ht="16.5">
      <c r="B55" s="105"/>
      <c r="C55" s="104"/>
      <c r="D55" s="67" t="s">
        <v>108</v>
      </c>
      <c r="E55" s="84"/>
      <c r="F55" s="65">
        <v>3</v>
      </c>
      <c r="G55" s="50">
        <f t="shared" si="0"/>
        <v>9</v>
      </c>
      <c r="H55" s="130"/>
    </row>
    <row r="56" spans="2:8" ht="38.25" customHeight="1">
      <c r="B56" s="92">
        <v>17</v>
      </c>
      <c r="C56" s="115" t="s">
        <v>41</v>
      </c>
      <c r="D56" s="68" t="s">
        <v>42</v>
      </c>
      <c r="E56" s="89">
        <v>3</v>
      </c>
      <c r="F56" s="63">
        <v>0</v>
      </c>
      <c r="G56" s="51">
        <f>$E$56*F56</f>
        <v>0</v>
      </c>
      <c r="H56" s="131" t="s">
        <v>101</v>
      </c>
    </row>
    <row r="57" spans="2:8" ht="38.25" customHeight="1">
      <c r="B57" s="93"/>
      <c r="C57" s="116"/>
      <c r="D57" s="68" t="s">
        <v>16</v>
      </c>
      <c r="E57" s="89"/>
      <c r="F57" s="63">
        <v>1</v>
      </c>
      <c r="G57" s="51">
        <f>$E$56*F57</f>
        <v>3</v>
      </c>
      <c r="H57" s="132"/>
    </row>
    <row r="58" spans="2:8">
      <c r="B58" s="94" t="s">
        <v>43</v>
      </c>
      <c r="C58" s="95"/>
      <c r="D58" s="95"/>
      <c r="E58" s="95"/>
      <c r="F58" s="95"/>
      <c r="G58" s="95"/>
      <c r="H58" s="96"/>
    </row>
    <row r="59" spans="2:8">
      <c r="B59" s="90">
        <v>18</v>
      </c>
      <c r="C59" s="122" t="s">
        <v>44</v>
      </c>
      <c r="D59" s="67" t="s">
        <v>45</v>
      </c>
      <c r="E59" s="82">
        <v>2</v>
      </c>
      <c r="F59" s="65">
        <v>0</v>
      </c>
      <c r="G59" s="50">
        <f>$E$59*F59</f>
        <v>0</v>
      </c>
      <c r="H59" s="79" t="s">
        <v>83</v>
      </c>
    </row>
    <row r="60" spans="2:8">
      <c r="B60" s="111"/>
      <c r="C60" s="123"/>
      <c r="D60" s="67" t="s">
        <v>109</v>
      </c>
      <c r="E60" s="83"/>
      <c r="F60" s="65">
        <v>3</v>
      </c>
      <c r="G60" s="50">
        <f>$E$59*F60</f>
        <v>6</v>
      </c>
      <c r="H60" s="80"/>
    </row>
    <row r="61" spans="2:8">
      <c r="B61" s="103">
        <v>19</v>
      </c>
      <c r="C61" s="102" t="s">
        <v>46</v>
      </c>
      <c r="D61" s="68" t="s">
        <v>47</v>
      </c>
      <c r="E61" s="89">
        <v>3</v>
      </c>
      <c r="F61" s="63">
        <v>0</v>
      </c>
      <c r="G61" s="51">
        <f>$E$61*F61</f>
        <v>0</v>
      </c>
      <c r="H61" s="76" t="s">
        <v>83</v>
      </c>
    </row>
    <row r="62" spans="2:8" ht="16.5">
      <c r="B62" s="103"/>
      <c r="C62" s="102"/>
      <c r="D62" s="68" t="s">
        <v>110</v>
      </c>
      <c r="E62" s="89"/>
      <c r="F62" s="63">
        <v>2</v>
      </c>
      <c r="G62" s="51">
        <f>$E$61*F62</f>
        <v>6</v>
      </c>
      <c r="H62" s="78"/>
    </row>
    <row r="63" spans="2:8">
      <c r="B63" s="105">
        <v>20</v>
      </c>
      <c r="C63" s="104" t="s">
        <v>48</v>
      </c>
      <c r="D63" s="67" t="s">
        <v>49</v>
      </c>
      <c r="E63" s="84">
        <v>1</v>
      </c>
      <c r="F63" s="65">
        <v>0</v>
      </c>
      <c r="G63" s="50">
        <f>$E$63*F63</f>
        <v>0</v>
      </c>
      <c r="H63" s="79" t="s">
        <v>83</v>
      </c>
    </row>
    <row r="64" spans="2:8">
      <c r="B64" s="105"/>
      <c r="C64" s="104"/>
      <c r="D64" s="67" t="s">
        <v>111</v>
      </c>
      <c r="E64" s="84"/>
      <c r="F64" s="65">
        <v>1</v>
      </c>
      <c r="G64" s="50">
        <f>$E$63*F64</f>
        <v>1</v>
      </c>
      <c r="H64" s="80"/>
    </row>
    <row r="65" spans="2:8">
      <c r="B65" s="105"/>
      <c r="C65" s="104"/>
      <c r="D65" s="67" t="s">
        <v>112</v>
      </c>
      <c r="E65" s="84"/>
      <c r="F65" s="65">
        <v>2</v>
      </c>
      <c r="G65" s="50">
        <f>$E$63*F65</f>
        <v>2</v>
      </c>
      <c r="H65" s="80"/>
    </row>
    <row r="66" spans="2:8">
      <c r="B66" s="105"/>
      <c r="C66" s="104"/>
      <c r="D66" s="67" t="s">
        <v>113</v>
      </c>
      <c r="E66" s="84"/>
      <c r="F66" s="65">
        <v>3</v>
      </c>
      <c r="G66" s="50">
        <f>$E$63*F66</f>
        <v>3</v>
      </c>
      <c r="H66" s="81"/>
    </row>
    <row r="67" spans="2:8">
      <c r="B67" s="103">
        <v>21</v>
      </c>
      <c r="C67" s="102" t="s">
        <v>114</v>
      </c>
      <c r="D67" s="68" t="s">
        <v>51</v>
      </c>
      <c r="E67" s="89">
        <v>3</v>
      </c>
      <c r="F67" s="63">
        <v>0</v>
      </c>
      <c r="G67" s="51">
        <f>$E$67*F67</f>
        <v>0</v>
      </c>
      <c r="H67" s="76" t="s">
        <v>83</v>
      </c>
    </row>
    <row r="68" spans="2:8">
      <c r="B68" s="103"/>
      <c r="C68" s="102"/>
      <c r="D68" s="68" t="s">
        <v>115</v>
      </c>
      <c r="E68" s="89"/>
      <c r="F68" s="63">
        <v>2</v>
      </c>
      <c r="G68" s="51">
        <f>$E$67*F68</f>
        <v>6</v>
      </c>
      <c r="H68" s="77"/>
    </row>
    <row r="69" spans="2:8">
      <c r="B69" s="103"/>
      <c r="C69" s="102"/>
      <c r="D69" s="68" t="s">
        <v>116</v>
      </c>
      <c r="E69" s="89"/>
      <c r="F69" s="63">
        <v>3</v>
      </c>
      <c r="G69" s="51">
        <f>$E$67*F69</f>
        <v>9</v>
      </c>
      <c r="H69" s="78"/>
    </row>
    <row r="70" spans="2:8" ht="16.5">
      <c r="B70" s="90">
        <v>22</v>
      </c>
      <c r="C70" s="108" t="s">
        <v>52</v>
      </c>
      <c r="D70" s="67" t="s">
        <v>53</v>
      </c>
      <c r="E70" s="82">
        <v>2</v>
      </c>
      <c r="F70" s="65">
        <v>0</v>
      </c>
      <c r="G70" s="50">
        <f>$E$70*F70</f>
        <v>0</v>
      </c>
      <c r="H70" s="128" t="s">
        <v>117</v>
      </c>
    </row>
    <row r="71" spans="2:8" ht="16.5">
      <c r="B71" s="111"/>
      <c r="C71" s="109"/>
      <c r="D71" s="67" t="s">
        <v>118</v>
      </c>
      <c r="E71" s="83"/>
      <c r="F71" s="65">
        <v>1</v>
      </c>
      <c r="G71" s="50">
        <f>$E$70*F71</f>
        <v>2</v>
      </c>
      <c r="H71" s="129"/>
    </row>
    <row r="72" spans="2:8" ht="16.5">
      <c r="B72" s="91"/>
      <c r="C72" s="110"/>
      <c r="D72" s="67" t="s">
        <v>119</v>
      </c>
      <c r="E72" s="85"/>
      <c r="F72" s="65">
        <v>2</v>
      </c>
      <c r="G72" s="50">
        <f>$E$70*F72</f>
        <v>4</v>
      </c>
      <c r="H72" s="130"/>
    </row>
    <row r="73" spans="2:8" ht="13.9" customHeight="1">
      <c r="B73" s="92">
        <v>23</v>
      </c>
      <c r="C73" s="118" t="s">
        <v>54</v>
      </c>
      <c r="D73" s="68" t="s">
        <v>120</v>
      </c>
      <c r="E73" s="86">
        <v>3</v>
      </c>
      <c r="F73" s="63">
        <v>0</v>
      </c>
      <c r="G73" s="51">
        <f>$E$73*F73</f>
        <v>0</v>
      </c>
      <c r="H73" s="128" t="s">
        <v>117</v>
      </c>
    </row>
    <row r="74" spans="2:8" ht="13.9" customHeight="1">
      <c r="B74" s="114"/>
      <c r="C74" s="119"/>
      <c r="D74" s="68" t="s">
        <v>121</v>
      </c>
      <c r="E74" s="87"/>
      <c r="F74" s="63">
        <v>2</v>
      </c>
      <c r="G74" s="51">
        <f>$E$73*F74</f>
        <v>6</v>
      </c>
      <c r="H74" s="129"/>
    </row>
    <row r="75" spans="2:8" ht="13.9" customHeight="1">
      <c r="B75" s="93"/>
      <c r="C75" s="120"/>
      <c r="D75" s="68" t="s">
        <v>55</v>
      </c>
      <c r="E75" s="88"/>
      <c r="F75" s="63">
        <v>3</v>
      </c>
      <c r="G75" s="51">
        <f>$E$73*F75</f>
        <v>9</v>
      </c>
      <c r="H75" s="130"/>
    </row>
    <row r="76" spans="2:8" ht="13.9" customHeight="1">
      <c r="B76" s="105">
        <v>24</v>
      </c>
      <c r="C76" s="104" t="s">
        <v>56</v>
      </c>
      <c r="D76" s="67" t="s">
        <v>57</v>
      </c>
      <c r="E76" s="84">
        <v>2</v>
      </c>
      <c r="F76" s="65">
        <v>0</v>
      </c>
      <c r="G76" s="50">
        <f>$E$76*F76</f>
        <v>0</v>
      </c>
      <c r="H76" s="128" t="s">
        <v>117</v>
      </c>
    </row>
    <row r="77" spans="2:8" ht="13.9" customHeight="1">
      <c r="B77" s="105"/>
      <c r="C77" s="104"/>
      <c r="D77" s="67" t="s">
        <v>122</v>
      </c>
      <c r="E77" s="84"/>
      <c r="F77" s="65">
        <v>2</v>
      </c>
      <c r="G77" s="50">
        <f>$E$76*F77</f>
        <v>4</v>
      </c>
      <c r="H77" s="129"/>
    </row>
    <row r="78" spans="2:8" ht="13.9" customHeight="1">
      <c r="B78" s="105"/>
      <c r="C78" s="104"/>
      <c r="D78" s="67" t="s">
        <v>123</v>
      </c>
      <c r="E78" s="84"/>
      <c r="F78" s="65">
        <v>3</v>
      </c>
      <c r="G78" s="50">
        <f>$E$76*F78</f>
        <v>6</v>
      </c>
      <c r="H78" s="130"/>
    </row>
    <row r="79" spans="2:8" ht="16.5">
      <c r="E79" s="30"/>
      <c r="F79" s="30"/>
    </row>
  </sheetData>
  <mergeCells count="102">
    <mergeCell ref="C3:D3"/>
    <mergeCell ref="C4:D4"/>
    <mergeCell ref="E14:E15"/>
    <mergeCell ref="E16:E17"/>
    <mergeCell ref="E8:E9"/>
    <mergeCell ref="E10:E11"/>
    <mergeCell ref="E12:E13"/>
    <mergeCell ref="B8:B9"/>
    <mergeCell ref="B10:B11"/>
    <mergeCell ref="B12:B13"/>
    <mergeCell ref="B16:B17"/>
    <mergeCell ref="C14:C15"/>
    <mergeCell ref="B14:B15"/>
    <mergeCell ref="B67:B69"/>
    <mergeCell ref="E61:E62"/>
    <mergeCell ref="E38:E40"/>
    <mergeCell ref="E34:E37"/>
    <mergeCell ref="E56:E57"/>
    <mergeCell ref="E41:E44"/>
    <mergeCell ref="E48:E55"/>
    <mergeCell ref="E45:E47"/>
    <mergeCell ref="E30:E32"/>
    <mergeCell ref="C59:C60"/>
    <mergeCell ref="B59:B60"/>
    <mergeCell ref="B61:B62"/>
    <mergeCell ref="C76:C78"/>
    <mergeCell ref="B76:B78"/>
    <mergeCell ref="C67:C69"/>
    <mergeCell ref="C70:C72"/>
    <mergeCell ref="B70:B72"/>
    <mergeCell ref="C30:C32"/>
    <mergeCell ref="B30:B32"/>
    <mergeCell ref="C34:C37"/>
    <mergeCell ref="B34:B37"/>
    <mergeCell ref="B38:B40"/>
    <mergeCell ref="C56:C57"/>
    <mergeCell ref="C38:C40"/>
    <mergeCell ref="C41:C44"/>
    <mergeCell ref="C63:C66"/>
    <mergeCell ref="B63:B66"/>
    <mergeCell ref="C61:C62"/>
    <mergeCell ref="B41:B44"/>
    <mergeCell ref="C45:C47"/>
    <mergeCell ref="B45:B47"/>
    <mergeCell ref="C48:C55"/>
    <mergeCell ref="B48:B55"/>
    <mergeCell ref="C73:C75"/>
    <mergeCell ref="B73:B75"/>
    <mergeCell ref="B56:B57"/>
    <mergeCell ref="B25:B26"/>
    <mergeCell ref="C27:C29"/>
    <mergeCell ref="B27:B29"/>
    <mergeCell ref="B18:B19"/>
    <mergeCell ref="H21:H22"/>
    <mergeCell ref="H23:H24"/>
    <mergeCell ref="H25:H26"/>
    <mergeCell ref="H27:H29"/>
    <mergeCell ref="C21:C22"/>
    <mergeCell ref="B21:B22"/>
    <mergeCell ref="C18:C19"/>
    <mergeCell ref="E18:E19"/>
    <mergeCell ref="E21:E22"/>
    <mergeCell ref="E23:E24"/>
    <mergeCell ref="E25:E26"/>
    <mergeCell ref="E27:E29"/>
    <mergeCell ref="H8:H9"/>
    <mergeCell ref="H10:H11"/>
    <mergeCell ref="H12:H13"/>
    <mergeCell ref="H14:H15"/>
    <mergeCell ref="H16:H17"/>
    <mergeCell ref="B7:H7"/>
    <mergeCell ref="B20:H20"/>
    <mergeCell ref="B33:H33"/>
    <mergeCell ref="B58:H58"/>
    <mergeCell ref="H48:H55"/>
    <mergeCell ref="H56:H57"/>
    <mergeCell ref="H30:H32"/>
    <mergeCell ref="H34:H37"/>
    <mergeCell ref="H38:H40"/>
    <mergeCell ref="H41:H44"/>
    <mergeCell ref="H45:H47"/>
    <mergeCell ref="H18:H19"/>
    <mergeCell ref="C8:C9"/>
    <mergeCell ref="C10:C11"/>
    <mergeCell ref="C12:C13"/>
    <mergeCell ref="C16:C17"/>
    <mergeCell ref="C23:C24"/>
    <mergeCell ref="B23:B24"/>
    <mergeCell ref="C25:C26"/>
    <mergeCell ref="H67:H69"/>
    <mergeCell ref="H70:H72"/>
    <mergeCell ref="H73:H75"/>
    <mergeCell ref="H76:H78"/>
    <mergeCell ref="E59:E60"/>
    <mergeCell ref="H59:H60"/>
    <mergeCell ref="E63:E66"/>
    <mergeCell ref="E76:E78"/>
    <mergeCell ref="E70:E72"/>
    <mergeCell ref="E73:E75"/>
    <mergeCell ref="H61:H62"/>
    <mergeCell ref="H63:H66"/>
    <mergeCell ref="E67:E69"/>
  </mergeCells>
  <pageMargins left="0.45" right="0.2" top="0.25" bottom="0.2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mtoleno</dc:creator>
  <cp:keywords/>
  <dc:description/>
  <cp:lastModifiedBy>Chrissa Papaioannou</cp:lastModifiedBy>
  <cp:revision/>
  <dcterms:created xsi:type="dcterms:W3CDTF">2015-03-31T20:28:42Z</dcterms:created>
  <dcterms:modified xsi:type="dcterms:W3CDTF">2021-06-01T15:55:50Z</dcterms:modified>
  <cp:category/>
  <cp:contentStatus/>
</cp:coreProperties>
</file>